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301 - SO 301 - Přelož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301 - SO 301 - Přeložk...'!$C$85:$K$164</definedName>
    <definedName name="_xlnm.Print_Area" localSheetId="1">'SO 301 - SO 301 - Přeložk...'!$C$4:$J$39,'SO 301 - SO 301 - Přeložk...'!$C$45:$J$67,'SO 301 - SO 301 - Přeložk...'!$C$73:$K$164</definedName>
    <definedName name="_xlnm.Print_Titles" localSheetId="1">'SO 301 - SO 301 - Přeložk...'!$85:$85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64"/>
  <c r="BH164"/>
  <c r="BG164"/>
  <c r="BF164"/>
  <c r="T164"/>
  <c r="R164"/>
  <c r="P164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1" r="L50"/>
  <c r="AM50"/>
  <c r="AM49"/>
  <c r="L49"/>
  <c r="AM47"/>
  <c r="L47"/>
  <c r="L45"/>
  <c r="L44"/>
  <c i="2" r="J156"/>
  <c r="J148"/>
  <c r="J153"/>
  <c r="BK148"/>
  <c r="BK139"/>
  <c r="BK123"/>
  <c r="BK114"/>
  <c r="J110"/>
  <c r="BK91"/>
  <c r="BK159"/>
  <c r="BK151"/>
  <c r="BK149"/>
  <c r="J139"/>
  <c r="BK127"/>
  <c r="J115"/>
  <c r="BK110"/>
  <c r="J103"/>
  <c r="BK94"/>
  <c r="J91"/>
  <c r="BK164"/>
  <c r="J143"/>
  <c r="BK131"/>
  <c r="J159"/>
  <c r="J154"/>
  <c r="BK143"/>
  <c r="BK152"/>
  <c r="J147"/>
  <c r="J127"/>
  <c r="BK115"/>
  <c r="BK111"/>
  <c r="BK106"/>
  <c r="BK89"/>
  <c r="J158"/>
  <c r="BK146"/>
  <c r="BK142"/>
  <c r="J131"/>
  <c r="J123"/>
  <c r="BK120"/>
  <c r="J111"/>
  <c r="BK103"/>
  <c r="BK93"/>
  <c r="J152"/>
  <c r="BK147"/>
  <c r="BK134"/>
  <c r="J120"/>
  <c r="J106"/>
  <c r="J98"/>
  <c r="J89"/>
  <c r="BK153"/>
  <c r="BK150"/>
  <c r="BK158"/>
  <c r="J145"/>
  <c r="BK154"/>
  <c r="J149"/>
  <c r="J146"/>
  <c r="J134"/>
  <c r="J121"/>
  <c r="BK107"/>
  <c r="J93"/>
  <c r="J164"/>
  <c r="BK156"/>
  <c r="J150"/>
  <c r="BK145"/>
  <c r="BK121"/>
  <c r="J114"/>
  <c r="J107"/>
  <c r="BK98"/>
  <c r="J94"/>
  <c i="1" r="AS54"/>
  <c i="2" r="J151"/>
  <c r="J142"/>
  <c l="1" r="BK88"/>
  <c r="R88"/>
  <c r="P141"/>
  <c r="T88"/>
  <c r="BK141"/>
  <c r="J141"/>
  <c r="J64"/>
  <c r="R141"/>
  <c r="R157"/>
  <c r="P88"/>
  <c r="P87"/>
  <c r="P86"/>
  <c i="1" r="AU55"/>
  <c i="2" r="T141"/>
  <c r="BK157"/>
  <c r="J157"/>
  <c r="J66"/>
  <c r="P157"/>
  <c r="T157"/>
  <c r="BE115"/>
  <c r="BE121"/>
  <c r="BE127"/>
  <c r="BE143"/>
  <c r="BE154"/>
  <c r="BE159"/>
  <c r="E48"/>
  <c r="J80"/>
  <c r="BE93"/>
  <c r="BE94"/>
  <c r="BE98"/>
  <c r="BE103"/>
  <c r="BE107"/>
  <c r="BE110"/>
  <c r="BE111"/>
  <c r="BE120"/>
  <c r="BE131"/>
  <c r="BE134"/>
  <c r="BE139"/>
  <c r="BE142"/>
  <c r="BE147"/>
  <c r="BE153"/>
  <c r="BK138"/>
  <c r="J138"/>
  <c r="J63"/>
  <c r="F55"/>
  <c r="BE89"/>
  <c r="BE91"/>
  <c r="BE106"/>
  <c r="BE114"/>
  <c r="BE123"/>
  <c r="BE150"/>
  <c r="BE156"/>
  <c r="BE158"/>
  <c r="BE164"/>
  <c r="BK155"/>
  <c r="J155"/>
  <c r="J65"/>
  <c r="BE145"/>
  <c r="BE146"/>
  <c r="BE148"/>
  <c r="BE149"/>
  <c r="BE151"/>
  <c r="BE152"/>
  <c r="BK133"/>
  <c r="J133"/>
  <c r="J62"/>
  <c r="J34"/>
  <c i="1" r="AW55"/>
  <c r="AU54"/>
  <c i="2" r="F34"/>
  <c i="1" r="BA55"/>
  <c r="BA54"/>
  <c r="AW54"/>
  <c r="AK30"/>
  <c i="2" r="F36"/>
  <c i="1" r="BC55"/>
  <c r="BC54"/>
  <c r="W32"/>
  <c i="2" r="F37"/>
  <c i="1" r="BD55"/>
  <c r="BD54"/>
  <c r="W33"/>
  <c i="2" r="F35"/>
  <c i="1" r="BB55"/>
  <c r="BB54"/>
  <c r="W31"/>
  <c i="2" l="1" r="T87"/>
  <c r="T86"/>
  <c r="BK87"/>
  <c r="BK86"/>
  <c r="J86"/>
  <c r="J59"/>
  <c r="R87"/>
  <c r="R86"/>
  <c r="J88"/>
  <c r="J61"/>
  <c r="J33"/>
  <c i="1" r="AV55"/>
  <c r="AT55"/>
  <c r="AX54"/>
  <c r="W30"/>
  <c i="2" r="F33"/>
  <c i="1" r="AZ55"/>
  <c r="AZ54"/>
  <c r="W29"/>
  <c r="AY54"/>
  <c i="2" l="1" r="J87"/>
  <c r="J60"/>
  <c r="J30"/>
  <c i="1" r="AG55"/>
  <c r="AN55"/>
  <c r="AV54"/>
  <c r="AK29"/>
  <c i="2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<sst xmlns="http://schemas.openxmlformats.org/spreadsheetml/2006/main">
  <si>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</si>
  <si>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</si>
  <si>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</si>
  <si>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</si>
  <si>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</si>
  <si>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{625c765b-8d12-48b7-a22a-b8569ec772a9}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</si>
  <si>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</si>
  <si>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</si>
  <si>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</si>
  <si>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</si>
  <si>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</si>
  <si>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</si>
  <si>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</si>
  <si>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</si>
  <si>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Opocno_2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</si>
  <si>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</si>
  <si>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</si>
  <si>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II-298 Opočno, obchvat - II.etapa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</si>
  <si>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</si>
  <si>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</si>
  <si>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</si>
  <si>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</si>
  <si>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</si>
  <si>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</si>
  <si>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</si>
  <si>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</si>
  <si>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1. 4. 2021</t>
  </si>
  <si>
    <t>10</t>
  </si>
  <si>
    <t>100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</si>
  <si>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</si>
  <si>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</si>
  <si>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</si>
  <si>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</si>
  <si>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</si>
  <si>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</si>
  <si>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</si>
  <si>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IKKO Hradec Králové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</si>
  <si>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</si>
  <si>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</si>
  <si>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</si>
  <si>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</si>
  <si>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</si>
  <si>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</si>
  <si>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</si>
  <si>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</si>
  <si>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</si>
  <si>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</si>
  <si>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</si>
  <si>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</si>
  <si>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</si>
  <si>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</si>
  <si>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</si>
  <si>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</si>
  <si>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</si>
  <si>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</si>
  <si>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</si>
  <si>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</si>
  <si>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</si>
  <si>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</si>
  <si>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</si>
  <si>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</si>
  <si>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</si>
  <si>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</si>
  <si>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</si>
  <si>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</si>
  <si>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</si>
  <si>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</si>
  <si>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</si>
  <si>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</si>
  <si>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</si>
  <si>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</si>
  <si>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</si>
  <si>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</si>
  <si>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</si>
  <si>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</si>
  <si>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</si>
  <si>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</si>
  <si>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</si>
  <si>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</si>
  <si>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</si>
  <si>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</si>
  <si>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SO 301 - Přeložka vodovodní přípojky v 1,140 km</t>
  </si>
  <si>
    <t>STA</t>
  </si>
  <si>
    <t>{0616624e-f245-4266-a16a-8be1b798be1f}</t>
  </si>
  <si>
    <t>2</t>
  </si>
  <si>
    <t>KRYCÍ LIST SOUPISU PRACÍ</t>
  </si>
  <si>
    <t>Objekt:</t>
  </si>
  <si>
    <t>SO 301 - SO 301 - Přeložka vodovodní přípojky v 1,140 km</t>
  </si>
  <si>
    <t>IKKO Hradec Králové s.r.o., Bří.Štefanů 238, HK</t>
  </si>
  <si>
    <t>K. Hlaváčková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</si>
  <si>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</si>
  <si>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</si>
  <si>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</si>
  <si>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</si>
  <si>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</si>
  <si>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</si>
  <si>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</si>
  <si>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</si>
  <si>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</si>
  <si>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</si>
  <si>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</si>
  <si>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</si>
  <si>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</si>
  <si>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</si>
  <si>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</si>
  <si>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</si>
  <si>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</si>
  <si>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</si>
  <si>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</si>
  <si>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</si>
  <si>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</si>
  <si>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</si>
  <si>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</si>
  <si>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</si>
  <si>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</si>
  <si>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</si>
  <si>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</si>
  <si>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</si>
  <si>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</si>
  <si>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</si>
  <si>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</si>
  <si>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m2</t>
  </si>
  <si>
    <t>CS ÚRS 2021 01</t>
  </si>
  <si>
    <t>4</t>
  </si>
  <si>
    <t>-1972657355</t>
  </si>
  <si>
    <t>VV</t>
  </si>
  <si>
    <t>11,0*0,8 "kryt komunikace zpevněné kamenivem</t>
  </si>
  <si>
    <t>115101201</t>
  </si>
  <si>
    <t>Čerpání vody na dopravní výšku do 10 m s uvažovaným průměrným přítokem do 500 l/min</t>
  </si>
  <si>
    <t>hod</t>
  </si>
  <si>
    <t>2037038899</t>
  </si>
  <si>
    <t>7*24</t>
  </si>
  <si>
    <t>3</t>
  </si>
  <si>
    <t>115101301</t>
  </si>
  <si>
    <t>Pohotovost záložní čerpací soupravy pro dopravní výšku do 10 m s uvažovaným průměrným přítokem do 500 l/min</t>
  </si>
  <si>
    <t>den</t>
  </si>
  <si>
    <t>1650732437</t>
  </si>
  <si>
    <t>131251201</t>
  </si>
  <si>
    <t>Hloubení zapažených jam a zářezů strojně s urovnáním dna do předepsaného profilu a spádu v hornině třídy těžitelnosti I skupiny 3 do 20 m3</t>
  </si>
  <si>
    <t>m3</t>
  </si>
  <si>
    <t>-1845967842</t>
  </si>
  <si>
    <t>Struktura výpočtu:</t>
  </si>
  <si>
    <t>počet*(šířka*délka*hloubka výkopu)</t>
  </si>
  <si>
    <t>(1,2*1,5*1,7) "hloubení do hl.2,5 m</t>
  </si>
  <si>
    <t>5</t>
  </si>
  <si>
    <t>132254104</t>
  </si>
  <si>
    <t>Hloubení zapažených rýh šířky do 800 mm strojně s urovnáním dna do předepsaného profilu a spádu v hornině třídy těžitelnosti I skupiny 3 přes 100 m3</t>
  </si>
  <si>
    <t>-1489344442</t>
  </si>
  <si>
    <t>(délka*šířka*hloubka výkopu)</t>
  </si>
  <si>
    <t>(11,0*0,8*1,45)+(136*0,8*1,6)</t>
  </si>
  <si>
    <t>Součet</t>
  </si>
  <si>
    <t>6</t>
  </si>
  <si>
    <t>151201101</t>
  </si>
  <si>
    <t>Zřízení pažení a rozepření stěn rýh pro podzemní vedení zátažné, hloubky do 2 m</t>
  </si>
  <si>
    <t>-67331940</t>
  </si>
  <si>
    <t>Struktura výpočtu: 2*délka*hloubka výkopu rýhy</t>
  </si>
  <si>
    <t>2*147,0*1,6</t>
  </si>
  <si>
    <t>7</t>
  </si>
  <si>
    <t>151201111</t>
  </si>
  <si>
    <t>Odstranění pažení a rozepření stěn rýh pro podzemní vedení s uložením materiálu na vzdálenost do 3 m od kraje výkopu zátažné, hloubky do 2 m</t>
  </si>
  <si>
    <t>1288804800</t>
  </si>
  <si>
    <t>8</t>
  </si>
  <si>
    <t>151201201</t>
  </si>
  <si>
    <t>Zřízení pažení stěn výkopu bez rozepření nebo vzepření zátažné, hloubky do 4 m</t>
  </si>
  <si>
    <t>-697632552</t>
  </si>
  <si>
    <t>Struktura výpočtu: počet jam*(2*šířka*hloubka výkopu jámy)</t>
  </si>
  <si>
    <t>(2*1,5*1,6)</t>
  </si>
  <si>
    <t>9</t>
  </si>
  <si>
    <t>151201211</t>
  </si>
  <si>
    <t>Odstranění pažení stěn výkopu bez rozepření nebo vzepření s uložením pažin na vzdálenost do 3 m od okraje výkopu zátažné, hloubky do 4 m</t>
  </si>
  <si>
    <t>-687588772</t>
  </si>
  <si>
    <t>151201301</t>
  </si>
  <si>
    <t>Zřízení rozepření zapažených stěn výkopů s potřebným přepažováním při pažení zátažném, hloubky do 4 m</t>
  </si>
  <si>
    <t>159866095</t>
  </si>
  <si>
    <t xml:space="preserve"> celkový objem hloubených šachet</t>
  </si>
  <si>
    <t>3,060</t>
  </si>
  <si>
    <t>11</t>
  </si>
  <si>
    <t>151201311</t>
  </si>
  <si>
    <t>Odstranění rozepření stěn výkopů s uložením materiálu na vzdálenost do 3 m od okraje výkopu pažení zátažného, hloubky do 4 m</t>
  </si>
  <si>
    <t>1140550490</t>
  </si>
  <si>
    <t>12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</si>
  <si>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</si>
  <si>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</si>
  <si>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-1753310684</t>
  </si>
  <si>
    <t xml:space="preserve">Struktura výpočtu: </t>
  </si>
  <si>
    <t>lože+obsyp potrubí</t>
  </si>
  <si>
    <t>11,940+42,336</t>
  </si>
  <si>
    <t>13</t>
  </si>
  <si>
    <t>171201201</t>
  </si>
  <si>
    <t>Uložení sypaniny na skládky nebo meziskládky bez hutnění s upravením uložené sypaniny do předepsaného tvaru</t>
  </si>
  <si>
    <t>454187950</t>
  </si>
  <si>
    <t>14</t>
  </si>
  <si>
    <t>171201231</t>
  </si>
  <si>
    <t>Poplatek za uložení stavebního odpadu na recyklační skládce (skládkovné) zeminy a kamení zatříděného do Katalogu odpadů pod kódem 17 05 04</t>
  </si>
  <si>
    <t>t</t>
  </si>
  <si>
    <t>611584916</t>
  </si>
  <si>
    <t>54,276*1,8 'Přepočtené koeficientem množství</t>
  </si>
  <si>
    <t>174101101</t>
  </si>
  <si>
    <t>Zásyp sypaninou z jakékoliv horniny strojně s uložením výkopku ve vrstvách se zhutněním jam, šachet, rýh nebo kolem objektů v těchto vykopávkách</t>
  </si>
  <si>
    <t>1584003302</t>
  </si>
  <si>
    <t>(součet všech hloubených vykopávek)-vodor. přemístění</t>
  </si>
  <si>
    <t>(3,06+186,84)-54,276</t>
  </si>
  <si>
    <t>16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</si>
  <si>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</si>
  <si>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</si>
  <si>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1169431795</t>
  </si>
  <si>
    <t>(délka*šířka*výška obsypu)</t>
  </si>
  <si>
    <t>147*0,8*0,36</t>
  </si>
  <si>
    <t>17</t>
  </si>
  <si>
    <t>M</t>
  </si>
  <si>
    <t>58331351</t>
  </si>
  <si>
    <t>kamenivo těžené drobné frakce 0/4</t>
  </si>
  <si>
    <t>-1084517037</t>
  </si>
  <si>
    <t>42,336*2 'Přepočtené koeficientem množství</t>
  </si>
  <si>
    <t>Vodorovné konstrukce</t>
  </si>
  <si>
    <t>18</t>
  </si>
  <si>
    <t>451572111</t>
  </si>
  <si>
    <t>Lože pod potrubí, stoky a drobné objekty v otevřeném výkopu z kameniva drobného těženého 0 až 4 mm</t>
  </si>
  <si>
    <t>235957412</t>
  </si>
  <si>
    <t>(délka potrubí*šířka*výška lože)</t>
  </si>
  <si>
    <t>(1,2*1,5*0,1)+(147*0,8*0,1)</t>
  </si>
  <si>
    <t>Komunikace pozemní</t>
  </si>
  <si>
    <t>19</t>
  </si>
  <si>
    <t>566901142</t>
  </si>
  <si>
    <t>Vyspravení podkladu po překopech inženýrských sítí plochy do 15 m2 s rozprostřením a zhutněním kamenivem hrubým drceným tl. 150 mm</t>
  </si>
  <si>
    <t>1401828448</t>
  </si>
  <si>
    <t>P</t>
  </si>
  <si>
    <t>Poznámka k položce:_x000d_
- vyspravení krytu zpevněné komunikace</t>
  </si>
  <si>
    <t>Trubní vedení</t>
  </si>
  <si>
    <t>20</t>
  </si>
  <si>
    <t>871211211</t>
  </si>
  <si>
    <t>Montáž vodovodního potrubí z plastů v otevřeném výkopu z polyetylenu PE 100 svařovaných elektrotvarovkou SDR 11/PN16 D 63 x 5,8 mm</t>
  </si>
  <si>
    <t>m</t>
  </si>
  <si>
    <t>1245719313</t>
  </si>
  <si>
    <t>28613113</t>
  </si>
  <si>
    <t>trubka vodovodní PE100 PN 16 SDR11 63x5,8mm</t>
  </si>
  <si>
    <t>585583940</t>
  </si>
  <si>
    <t>157*1,015 'Přepočtené koeficientem množství</t>
  </si>
  <si>
    <t>22</t>
  </si>
  <si>
    <t>87917130R</t>
  </si>
  <si>
    <t>Propojení nového potrubí na stáv. potrubí vodovodní přípojky D 63 mm vč. dodávky svěrné spojky</t>
  </si>
  <si>
    <t>kus</t>
  </si>
  <si>
    <t>1737826102</t>
  </si>
  <si>
    <t>23</t>
  </si>
  <si>
    <t>87917210R</t>
  </si>
  <si>
    <t>Napojení nového potrubí na stáv. potrubí D 63 mm ve stávající armaturní šachtě vč. dodávky potřebných tvarovek a materiálu</t>
  </si>
  <si>
    <t>-59044433</t>
  </si>
  <si>
    <t>24</t>
  </si>
  <si>
    <t>892000012R</t>
  </si>
  <si>
    <t>Zaměření trasy potrubí</t>
  </si>
  <si>
    <t>-970355283</t>
  </si>
  <si>
    <t>25</t>
  </si>
  <si>
    <t>892233122</t>
  </si>
  <si>
    <t>Proplach a dezinfekce vodovodního potrubí DN od 40 do 70</t>
  </si>
  <si>
    <t>-1560975993</t>
  </si>
  <si>
    <t>26</t>
  </si>
  <si>
    <t>892241111</t>
  </si>
  <si>
    <t>Tlakové zkoušky vodou na potrubí DN do 80</t>
  </si>
  <si>
    <t>-973453869</t>
  </si>
  <si>
    <t>27</t>
  </si>
  <si>
    <t>892372111</t>
  </si>
  <si>
    <t>Tlakové zkoušky vodou zabezpečení konců potrubí při tlakových zkouškách DN do 300</t>
  </si>
  <si>
    <t>-649257406</t>
  </si>
  <si>
    <t>28</t>
  </si>
  <si>
    <t>899301101R</t>
  </si>
  <si>
    <t>Demontáž stávajícího vodovodního potrubí DN 50 mm dl. cca 10,0 m vytažením ze stávající ocelové chráničky</t>
  </si>
  <si>
    <t>kpl</t>
  </si>
  <si>
    <t>510794725</t>
  </si>
  <si>
    <t>29</t>
  </si>
  <si>
    <t>899721111</t>
  </si>
  <si>
    <t>Signalizační vodič na potrubí DN do 150 mm</t>
  </si>
  <si>
    <t>1678637015</t>
  </si>
  <si>
    <t>30</t>
  </si>
  <si>
    <t>899722112</t>
  </si>
  <si>
    <t>Krytí potrubí z plastů výstražnou fólií z PVC šířky 25 cm</t>
  </si>
  <si>
    <t>-1869553214</t>
  </si>
  <si>
    <t>31</t>
  </si>
  <si>
    <t>899915101R</t>
  </si>
  <si>
    <t>Montáž nového potrubí PE D 63 mm dl. cca 10,0 m do stávající ocel. chráničky, včetně vymezovacích objímek pro uložení potrubí a uzavření konců chráničky</t>
  </si>
  <si>
    <t>-2003758223</t>
  </si>
  <si>
    <t>99</t>
  </si>
  <si>
    <t>Přesun hmot</t>
  </si>
  <si>
    <t>32</t>
  </si>
  <si>
    <t>998276101</t>
  </si>
  <si>
    <t>Přesun hmot pro trubní vedení hloubené z trub z plastických hmot nebo sklolaminátových pro vodovody nebo kanalizace v otevřeném výkopu dopravní vzdálenost do 15 m</t>
  </si>
  <si>
    <t>1136369703</t>
  </si>
  <si>
    <t>997</t>
  </si>
  <si>
    <t>Přesun sutě</t>
  </si>
  <si>
    <t>33</t>
  </si>
  <si>
    <t>997221571</t>
  </si>
  <si>
    <t>Vodorovná doprava vybouraných hmot bez naložení, ale se složením a s hrubým urovnáním na vzdálenost do 1 km</t>
  </si>
  <si>
    <t>-799905794</t>
  </si>
  <si>
    <t>34</t>
  </si>
  <si>
    <t>997221579</t>
  </si>
  <si>
    <t>Vodorovná doprava vybouraných hmot bez naložení, ale se složením a s hrubým urovnáním na vzdálenost Příplatek k ceně za každý další i započatý 1 km přes 1 km</t>
  </si>
  <si>
    <t>1615593285</t>
  </si>
  <si>
    <t>Poznámka k položce:_x000d_
není uvažováno s odvozem na skládku:_x000d_
- demontované poklopy_x000d_
- odstraňované panely_x000d_
- 60% kcí rušené kanalizace</t>
  </si>
  <si>
    <t>Struktura výpočtu: (příplatek za 4 km)</t>
  </si>
  <si>
    <t>4*(2,616-0,064)</t>
  </si>
  <si>
    <t>35</t>
  </si>
  <si>
    <t>997221873</t>
  </si>
  <si>
    <t>-1191316078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</si>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</sst>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22</v>
      </c>
    </row>
    <row r="8" s="1" customFormat="1" ht="12" customHeight="1">
      <c r="B8" s="22"/>
      <c r="C8" s="23"/>
      <c r="D8" s="33" t="s">
        <v>23</v>
      </c>
      <c r="E8" s="23"/>
      <c r="F8" s="23"/>
      <c r="G8" s="23"/>
      <c r="H8" s="23"/>
      <c r="I8" s="23"/>
      <c r="J8" s="23"/>
      <c r="K8" s="28" t="s">
        <v>24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25</v>
      </c>
      <c r="AL8" s="23"/>
      <c r="AM8" s="23"/>
      <c r="AN8" s="34" t="s">
        <v>26</v>
      </c>
      <c r="AO8" s="23"/>
      <c r="AP8" s="23"/>
      <c r="AQ8" s="23"/>
      <c r="AR8" s="21"/>
      <c r="BE8" s="32"/>
      <c r="BS8" s="18" t="s">
        <v>27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28</v>
      </c>
    </row>
    <row r="10" s="1" customFormat="1" ht="12" customHeight="1">
      <c r="B10" s="22"/>
      <c r="C10" s="23"/>
      <c r="D10" s="33" t="s">
        <v>29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30</v>
      </c>
      <c r="AL10" s="23"/>
      <c r="AM10" s="23"/>
      <c r="AN10" s="28" t="s">
        <v>20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32</v>
      </c>
      <c r="AL11" s="23"/>
      <c r="AM11" s="23"/>
      <c r="AN11" s="28" t="s">
        <v>20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30</v>
      </c>
      <c r="AL13" s="23"/>
      <c r="AM13" s="23"/>
      <c r="AN13" s="35" t="s">
        <v>34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34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32</v>
      </c>
      <c r="AL14" s="23"/>
      <c r="AM14" s="23"/>
      <c r="AN14" s="35" t="s">
        <v>34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30</v>
      </c>
      <c r="AL16" s="23"/>
      <c r="AM16" s="23"/>
      <c r="AN16" s="28" t="s">
        <v>20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32</v>
      </c>
      <c r="AL17" s="23"/>
      <c r="AM17" s="23"/>
      <c r="AN17" s="28" t="s">
        <v>20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30</v>
      </c>
      <c r="AL19" s="23"/>
      <c r="AM19" s="23"/>
      <c r="AN19" s="28" t="s">
        <v>20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32</v>
      </c>
      <c r="AL20" s="23"/>
      <c r="AM20" s="23"/>
      <c r="AN20" s="28" t="s">
        <v>20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Opocno_2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II-298 Opočno, obchvat - II.etapa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23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25</v>
      </c>
      <c r="AJ47" s="41"/>
      <c r="AK47" s="41"/>
      <c r="AL47" s="41"/>
      <c r="AM47" s="73" t="str">
        <f>IF(AN8= "","",AN8)</f>
        <v>1. 4. 2021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29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Královéhradecký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35</v>
      </c>
      <c r="AJ49" s="41"/>
      <c r="AK49" s="41"/>
      <c r="AL49" s="41"/>
      <c r="AM49" s="74" t="str">
        <f>IF(E17="","",E17)</f>
        <v>IKKO Hradec Králové s.r.o.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33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20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20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301 - SO 301 - Přeložk...'!J30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'SO 301 - SO 301 - Přeložk...'!P86</f>
        <v>0</v>
      </c>
      <c r="AV55" s="121">
        <f>'SO 301 - SO 301 - Přeložk...'!J33</f>
        <v>0</v>
      </c>
      <c r="AW55" s="121">
        <f>'SO 301 - SO 301 - Přeložk...'!J34</f>
        <v>0</v>
      </c>
      <c r="AX55" s="121">
        <f>'SO 301 - SO 301 - Přeložk...'!J35</f>
        <v>0</v>
      </c>
      <c r="AY55" s="121">
        <f>'SO 301 - SO 301 - Přeložk...'!J36</f>
        <v>0</v>
      </c>
      <c r="AZ55" s="121">
        <f>'SO 301 - SO 301 - Přeložk...'!F33</f>
        <v>0</v>
      </c>
      <c r="BA55" s="121">
        <f>'SO 301 - SO 301 - Přeložk...'!F34</f>
        <v>0</v>
      </c>
      <c r="BB55" s="121">
        <f>'SO 301 - SO 301 - Přeložk...'!F35</f>
        <v>0</v>
      </c>
      <c r="BC55" s="121">
        <f>'SO 301 - SO 301 - Přeložk...'!F36</f>
        <v>0</v>
      </c>
      <c r="BD55" s="123">
        <f>'SO 301 - SO 301 - Přeložk...'!F37</f>
        <v>0</v>
      </c>
      <c r="BE55" s="7"/>
      <c r="BT55" s="124" t="s">
        <v>22</v>
      </c>
      <c r="BV55" s="124" t="s">
        <v>77</v>
      </c>
      <c r="BW55" s="124" t="s">
        <v>83</v>
      </c>
      <c r="BX55" s="124" t="s">
        <v>5</v>
      </c>
      <c r="CL55" s="124" t="s">
        <v>20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rwIx4OEGCLHvDsN4taZ4so10Wv+6Afg8ITWb+pql6l60pMRFXoA6iZe6rRp/8Dvg1hf22sr6XtDAdBHlfTkBew==" hashValue="SJW/XxtM9creYO4EluDgV2Pad3Ni46syAJxLQGa5oN5fv0oUsXxmSSnXi5ObJIK8gM/ntZ1dDz8cZDUbQQII/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301 - SO 301 - Přelož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85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II-298 Opočno, obchvat - II.etapa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86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87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19</v>
      </c>
      <c r="E11" s="39"/>
      <c r="F11" s="133" t="s">
        <v>20</v>
      </c>
      <c r="G11" s="39"/>
      <c r="H11" s="39"/>
      <c r="I11" s="129" t="s">
        <v>21</v>
      </c>
      <c r="J11" s="133" t="s">
        <v>20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23</v>
      </c>
      <c r="E12" s="39"/>
      <c r="F12" s="133" t="s">
        <v>24</v>
      </c>
      <c r="G12" s="39"/>
      <c r="H12" s="39"/>
      <c r="I12" s="129" t="s">
        <v>25</v>
      </c>
      <c r="J12" s="134" t="str">
        <f>'Rekapitulace stavby'!AN8</f>
        <v>1. 4. 2021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29</v>
      </c>
      <c r="E14" s="39"/>
      <c r="F14" s="39"/>
      <c r="G14" s="39"/>
      <c r="H14" s="39"/>
      <c r="I14" s="129" t="s">
        <v>30</v>
      </c>
      <c r="J14" s="133" t="s">
        <v>20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31</v>
      </c>
      <c r="F15" s="39"/>
      <c r="G15" s="39"/>
      <c r="H15" s="39"/>
      <c r="I15" s="129" t="s">
        <v>32</v>
      </c>
      <c r="J15" s="133" t="s">
        <v>20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33</v>
      </c>
      <c r="E17" s="39"/>
      <c r="F17" s="39"/>
      <c r="G17" s="39"/>
      <c r="H17" s="39"/>
      <c r="I17" s="129" t="s">
        <v>30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32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35</v>
      </c>
      <c r="E20" s="39"/>
      <c r="F20" s="39"/>
      <c r="G20" s="39"/>
      <c r="H20" s="39"/>
      <c r="I20" s="129" t="s">
        <v>30</v>
      </c>
      <c r="J20" s="133" t="s">
        <v>20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88</v>
      </c>
      <c r="F21" s="39"/>
      <c r="G21" s="39"/>
      <c r="H21" s="39"/>
      <c r="I21" s="129" t="s">
        <v>32</v>
      </c>
      <c r="J21" s="133" t="s">
        <v>20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38</v>
      </c>
      <c r="E23" s="39"/>
      <c r="F23" s="39"/>
      <c r="G23" s="39"/>
      <c r="H23" s="39"/>
      <c r="I23" s="129" t="s">
        <v>30</v>
      </c>
      <c r="J23" s="133" t="s">
        <v>20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89</v>
      </c>
      <c r="F24" s="39"/>
      <c r="G24" s="39"/>
      <c r="H24" s="39"/>
      <c r="I24" s="129" t="s">
        <v>32</v>
      </c>
      <c r="J24" s="133" t="s">
        <v>20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39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20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41</v>
      </c>
      <c r="E30" s="39"/>
      <c r="F30" s="39"/>
      <c r="G30" s="39"/>
      <c r="H30" s="39"/>
      <c r="I30" s="39"/>
      <c r="J30" s="141">
        <f>ROUND(J86,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43</v>
      </c>
      <c r="G32" s="39"/>
      <c r="H32" s="39"/>
      <c r="I32" s="142" t="s">
        <v>42</v>
      </c>
      <c r="J32" s="142" t="s">
        <v>44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45</v>
      </c>
      <c r="E33" s="129" t="s">
        <v>46</v>
      </c>
      <c r="F33" s="144">
        <f>ROUND((SUM(BE86:BE164)),  2)</f>
        <v>0</v>
      </c>
      <c r="G33" s="39"/>
      <c r="H33" s="39"/>
      <c r="I33" s="145">
        <v>0.20999999999999999</v>
      </c>
      <c r="J33" s="144">
        <f>ROUND(((SUM(BE86:BE164))*I33),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47</v>
      </c>
      <c r="F34" s="144">
        <f>ROUND((SUM(BF86:BF164)),  2)</f>
        <v>0</v>
      </c>
      <c r="G34" s="39"/>
      <c r="H34" s="39"/>
      <c r="I34" s="145">
        <v>0.14999999999999999</v>
      </c>
      <c r="J34" s="144">
        <f>ROUND(((SUM(BF86:BF164))*I34),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48</v>
      </c>
      <c r="F35" s="144">
        <f>ROUND((SUM(BG86:BG164)),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49</v>
      </c>
      <c r="F36" s="144">
        <f>ROUND((SUM(BH86:BH164)),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50</v>
      </c>
      <c r="F37" s="144">
        <f>ROUND((SUM(BI86:BI164)),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51</v>
      </c>
      <c r="E39" s="148"/>
      <c r="F39" s="148"/>
      <c r="G39" s="149" t="s">
        <v>52</v>
      </c>
      <c r="H39" s="150" t="s">
        <v>53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II-298 Opočno, obchvat - II.etapa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301 - SO 301 - Přeložka vodovodní přípojky v 1,140 km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23</v>
      </c>
      <c r="D52" s="41"/>
      <c r="E52" s="41"/>
      <c r="F52" s="28" t="str">
        <f>F12</f>
        <v xml:space="preserve"> </v>
      </c>
      <c r="G52" s="41"/>
      <c r="H52" s="41"/>
      <c r="I52" s="33" t="s">
        <v>25</v>
      </c>
      <c r="J52" s="73" t="str">
        <f>IF(J12="","",J12)</f>
        <v>1. 4. 2021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29</v>
      </c>
      <c r="D54" s="41"/>
      <c r="E54" s="41"/>
      <c r="F54" s="28" t="str">
        <f>E15</f>
        <v>Královéhradecký kraj</v>
      </c>
      <c r="G54" s="41"/>
      <c r="H54" s="41"/>
      <c r="I54" s="33" t="s">
        <v>35</v>
      </c>
      <c r="J54" s="37" t="str">
        <f>E21</f>
        <v>IKKO Hradec Králové s.r.o., Bří.Štefanů 238, HK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33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K. Hlaváčková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91</v>
      </c>
      <c r="D57" s="159"/>
      <c r="E57" s="159"/>
      <c r="F57" s="159"/>
      <c r="G57" s="159"/>
      <c r="H57" s="159"/>
      <c r="I57" s="159"/>
      <c r="J57" s="160" t="s">
        <v>92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73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62"/>
      <c r="C60" s="163"/>
      <c r="D60" s="164" t="s">
        <v>94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95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96</v>
      </c>
      <c r="E62" s="171"/>
      <c r="F62" s="171"/>
      <c r="G62" s="171"/>
      <c r="H62" s="171"/>
      <c r="I62" s="171"/>
      <c r="J62" s="172">
        <f>J133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97</v>
      </c>
      <c r="E63" s="171"/>
      <c r="F63" s="171"/>
      <c r="G63" s="171"/>
      <c r="H63" s="171"/>
      <c r="I63" s="171"/>
      <c r="J63" s="172">
        <f>J138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98</v>
      </c>
      <c r="E64" s="171"/>
      <c r="F64" s="171"/>
      <c r="G64" s="171"/>
      <c r="H64" s="171"/>
      <c r="I64" s="171"/>
      <c r="J64" s="172">
        <f>J141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99</v>
      </c>
      <c r="E65" s="171"/>
      <c r="F65" s="171"/>
      <c r="G65" s="171"/>
      <c r="H65" s="171"/>
      <c r="I65" s="171"/>
      <c r="J65" s="172">
        <f>J155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100</v>
      </c>
      <c r="E66" s="171"/>
      <c r="F66" s="171"/>
      <c r="G66" s="171"/>
      <c r="H66" s="171"/>
      <c r="I66" s="171"/>
      <c r="J66" s="172">
        <f>J157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1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1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101</v>
      </c>
      <c r="D73" s="41"/>
      <c r="E73" s="41"/>
      <c r="F73" s="41"/>
      <c r="G73" s="41"/>
      <c r="H73" s="41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57" t="str">
        <f>E7</f>
        <v>II-298 Opočno, obchvat - II.etapa</v>
      </c>
      <c r="F76" s="33"/>
      <c r="G76" s="33"/>
      <c r="H76" s="33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86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301 - SO 301 - Přeložka vodovodní přípojky v 1,140 km</v>
      </c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23</v>
      </c>
      <c r="D80" s="41"/>
      <c r="E80" s="41"/>
      <c r="F80" s="28" t="str">
        <f>F12</f>
        <v xml:space="preserve"> </v>
      </c>
      <c r="G80" s="41"/>
      <c r="H80" s="41"/>
      <c r="I80" s="33" t="s">
        <v>25</v>
      </c>
      <c r="J80" s="73" t="str">
        <f>IF(J12="","",J12)</f>
        <v>1. 4. 2021</v>
      </c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40.05" customHeight="1">
      <c r="A82" s="39"/>
      <c r="B82" s="40"/>
      <c r="C82" s="33" t="s">
        <v>29</v>
      </c>
      <c r="D82" s="41"/>
      <c r="E82" s="41"/>
      <c r="F82" s="28" t="str">
        <f>E15</f>
        <v>Královéhradecký kraj</v>
      </c>
      <c r="G82" s="41"/>
      <c r="H82" s="41"/>
      <c r="I82" s="33" t="s">
        <v>35</v>
      </c>
      <c r="J82" s="37" t="str">
        <f>E21</f>
        <v>IKKO Hradec Králové s.r.o., Bří.Štefanů 238, HK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33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>K. Hlaváčková</v>
      </c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4"/>
      <c r="B85" s="175"/>
      <c r="C85" s="176" t="s">
        <v>102</v>
      </c>
      <c r="D85" s="177" t="s">
        <v>60</v>
      </c>
      <c r="E85" s="177" t="s">
        <v>56</v>
      </c>
      <c r="F85" s="177" t="s">
        <v>57</v>
      </c>
      <c r="G85" s="177" t="s">
        <v>103</v>
      </c>
      <c r="H85" s="177" t="s">
        <v>104</v>
      </c>
      <c r="I85" s="177" t="s">
        <v>105</v>
      </c>
      <c r="J85" s="177" t="s">
        <v>92</v>
      </c>
      <c r="K85" s="178" t="s">
        <v>106</v>
      </c>
      <c r="L85" s="179"/>
      <c r="M85" s="93" t="s">
        <v>20</v>
      </c>
      <c r="N85" s="94" t="s">
        <v>45</v>
      </c>
      <c r="O85" s="94" t="s">
        <v>107</v>
      </c>
      <c r="P85" s="94" t="s">
        <v>108</v>
      </c>
      <c r="Q85" s="94" t="s">
        <v>109</v>
      </c>
      <c r="R85" s="94" t="s">
        <v>110</v>
      </c>
      <c r="S85" s="94" t="s">
        <v>111</v>
      </c>
      <c r="T85" s="95" t="s">
        <v>112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9"/>
      <c r="B86" s="40"/>
      <c r="C86" s="100" t="s">
        <v>113</v>
      </c>
      <c r="D86" s="41"/>
      <c r="E86" s="41"/>
      <c r="F86" s="41"/>
      <c r="G86" s="41"/>
      <c r="H86" s="41"/>
      <c r="I86" s="41"/>
      <c r="J86" s="180">
        <f>BK86</f>
        <v>0</v>
      </c>
      <c r="K86" s="41"/>
      <c r="L86" s="45"/>
      <c r="M86" s="96"/>
      <c r="N86" s="181"/>
      <c r="O86" s="97"/>
      <c r="P86" s="182">
        <f>P87</f>
        <v>0</v>
      </c>
      <c r="Q86" s="97"/>
      <c r="R86" s="182">
        <f>R87</f>
        <v>89.263325899999984</v>
      </c>
      <c r="S86" s="97"/>
      <c r="T86" s="183">
        <f>T87</f>
        <v>2.6160000000000001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74</v>
      </c>
      <c r="AU86" s="18" t="s">
        <v>93</v>
      </c>
      <c r="BK86" s="184">
        <f>BK87</f>
        <v>0</v>
      </c>
    </row>
    <row r="87" s="12" customFormat="1" ht="25.92" customHeight="1">
      <c r="A87" s="12"/>
      <c r="B87" s="185"/>
      <c r="C87" s="186"/>
      <c r="D87" s="187" t="s">
        <v>74</v>
      </c>
      <c r="E87" s="188" t="s">
        <v>114</v>
      </c>
      <c r="F87" s="188" t="s">
        <v>115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P88+P133+P138+P141+P155+P157</f>
        <v>0</v>
      </c>
      <c r="Q87" s="193"/>
      <c r="R87" s="194">
        <f>R88+R133+R138+R141+R155+R157</f>
        <v>89.263325899999984</v>
      </c>
      <c r="S87" s="193"/>
      <c r="T87" s="195">
        <f>T88+T133+T138+T141+T155+T157</f>
        <v>2.6160000000000001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22</v>
      </c>
      <c r="AT87" s="197" t="s">
        <v>74</v>
      </c>
      <c r="AU87" s="197" t="s">
        <v>75</v>
      </c>
      <c r="AY87" s="196" t="s">
        <v>116</v>
      </c>
      <c r="BK87" s="198">
        <f>BK88+BK133+BK138+BK141+BK155+BK157</f>
        <v>0</v>
      </c>
    </row>
    <row r="88" s="12" customFormat="1" ht="22.8" customHeight="1">
      <c r="A88" s="12"/>
      <c r="B88" s="185"/>
      <c r="C88" s="186"/>
      <c r="D88" s="187" t="s">
        <v>74</v>
      </c>
      <c r="E88" s="199" t="s">
        <v>22</v>
      </c>
      <c r="F88" s="199" t="s">
        <v>117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SUM(P89:P132)</f>
        <v>0</v>
      </c>
      <c r="Q88" s="193"/>
      <c r="R88" s="194">
        <f>SUM(R89:R132)</f>
        <v>85.624449599999991</v>
      </c>
      <c r="S88" s="193"/>
      <c r="T88" s="195">
        <f>SUM(T89:T132)</f>
        <v>2.552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22</v>
      </c>
      <c r="AT88" s="197" t="s">
        <v>74</v>
      </c>
      <c r="AU88" s="197" t="s">
        <v>22</v>
      </c>
      <c r="AY88" s="196" t="s">
        <v>116</v>
      </c>
      <c r="BK88" s="198">
        <f>SUM(BK89:BK132)</f>
        <v>0</v>
      </c>
    </row>
    <row r="89" s="2" customFormat="1">
      <c r="A89" s="39"/>
      <c r="B89" s="40"/>
      <c r="C89" s="201" t="s">
        <v>22</v>
      </c>
      <c r="D89" s="201" t="s">
        <v>118</v>
      </c>
      <c r="E89" s="202" t="s">
        <v>119</v>
      </c>
      <c r="F89" s="203" t="s">
        <v>120</v>
      </c>
      <c r="G89" s="204" t="s">
        <v>121</v>
      </c>
      <c r="H89" s="205">
        <v>8.8000000000000007</v>
      </c>
      <c r="I89" s="206"/>
      <c r="J89" s="207">
        <f>ROUND(I89*H89,2)</f>
        <v>0</v>
      </c>
      <c r="K89" s="203" t="s">
        <v>122</v>
      </c>
      <c r="L89" s="45"/>
      <c r="M89" s="208" t="s">
        <v>20</v>
      </c>
      <c r="N89" s="209" t="s">
        <v>46</v>
      </c>
      <c r="O89" s="85"/>
      <c r="P89" s="210">
        <f>O89*H89</f>
        <v>0</v>
      </c>
      <c r="Q89" s="210">
        <v>0</v>
      </c>
      <c r="R89" s="210">
        <f>Q89*H89</f>
        <v>0</v>
      </c>
      <c r="S89" s="210">
        <v>0.28999999999999998</v>
      </c>
      <c r="T89" s="211">
        <f>S89*H89</f>
        <v>2.552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2" t="s">
        <v>123</v>
      </c>
      <c r="AT89" s="212" t="s">
        <v>118</v>
      </c>
      <c r="AU89" s="212" t="s">
        <v>84</v>
      </c>
      <c r="AY89" s="18" t="s">
        <v>116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8" t="s">
        <v>22</v>
      </c>
      <c r="BK89" s="213">
        <f>ROUND(I89*H89,2)</f>
        <v>0</v>
      </c>
      <c r="BL89" s="18" t="s">
        <v>123</v>
      </c>
      <c r="BM89" s="212" t="s">
        <v>124</v>
      </c>
    </row>
    <row r="90" s="13" customFormat="1">
      <c r="A90" s="13"/>
      <c r="B90" s="214"/>
      <c r="C90" s="215"/>
      <c r="D90" s="216" t="s">
        <v>125</v>
      </c>
      <c r="E90" s="217" t="s">
        <v>20</v>
      </c>
      <c r="F90" s="218" t="s">
        <v>126</v>
      </c>
      <c r="G90" s="215"/>
      <c r="H90" s="219">
        <v>8.8000000000000007</v>
      </c>
      <c r="I90" s="220"/>
      <c r="J90" s="215"/>
      <c r="K90" s="215"/>
      <c r="L90" s="221"/>
      <c r="M90" s="222"/>
      <c r="N90" s="223"/>
      <c r="O90" s="223"/>
      <c r="P90" s="223"/>
      <c r="Q90" s="223"/>
      <c r="R90" s="223"/>
      <c r="S90" s="223"/>
      <c r="T90" s="22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5" t="s">
        <v>125</v>
      </c>
      <c r="AU90" s="225" t="s">
        <v>84</v>
      </c>
      <c r="AV90" s="13" t="s">
        <v>84</v>
      </c>
      <c r="AW90" s="13" t="s">
        <v>37</v>
      </c>
      <c r="AX90" s="13" t="s">
        <v>22</v>
      </c>
      <c r="AY90" s="225" t="s">
        <v>116</v>
      </c>
    </row>
    <row r="91" s="2" customFormat="1" ht="16.5" customHeight="1">
      <c r="A91" s="39"/>
      <c r="B91" s="40"/>
      <c r="C91" s="201" t="s">
        <v>84</v>
      </c>
      <c r="D91" s="201" t="s">
        <v>118</v>
      </c>
      <c r="E91" s="202" t="s">
        <v>127</v>
      </c>
      <c r="F91" s="203" t="s">
        <v>128</v>
      </c>
      <c r="G91" s="204" t="s">
        <v>129</v>
      </c>
      <c r="H91" s="205">
        <v>168</v>
      </c>
      <c r="I91" s="206"/>
      <c r="J91" s="207">
        <f>ROUND(I91*H91,2)</f>
        <v>0</v>
      </c>
      <c r="K91" s="203" t="s">
        <v>122</v>
      </c>
      <c r="L91" s="45"/>
      <c r="M91" s="208" t="s">
        <v>20</v>
      </c>
      <c r="N91" s="209" t="s">
        <v>46</v>
      </c>
      <c r="O91" s="85"/>
      <c r="P91" s="210">
        <f>O91*H91</f>
        <v>0</v>
      </c>
      <c r="Q91" s="210">
        <v>3.0000000000000001E-05</v>
      </c>
      <c r="R91" s="210">
        <f>Q91*H91</f>
        <v>0.0050400000000000002</v>
      </c>
      <c r="S91" s="210">
        <v>0</v>
      </c>
      <c r="T91" s="211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2" t="s">
        <v>123</v>
      </c>
      <c r="AT91" s="212" t="s">
        <v>118</v>
      </c>
      <c r="AU91" s="212" t="s">
        <v>84</v>
      </c>
      <c r="AY91" s="18" t="s">
        <v>116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8" t="s">
        <v>22</v>
      </c>
      <c r="BK91" s="213">
        <f>ROUND(I91*H91,2)</f>
        <v>0</v>
      </c>
      <c r="BL91" s="18" t="s">
        <v>123</v>
      </c>
      <c r="BM91" s="212" t="s">
        <v>130</v>
      </c>
    </row>
    <row r="92" s="13" customFormat="1">
      <c r="A92" s="13"/>
      <c r="B92" s="214"/>
      <c r="C92" s="215"/>
      <c r="D92" s="216" t="s">
        <v>125</v>
      </c>
      <c r="E92" s="217" t="s">
        <v>20</v>
      </c>
      <c r="F92" s="218" t="s">
        <v>131</v>
      </c>
      <c r="G92" s="215"/>
      <c r="H92" s="219">
        <v>168</v>
      </c>
      <c r="I92" s="220"/>
      <c r="J92" s="215"/>
      <c r="K92" s="215"/>
      <c r="L92" s="221"/>
      <c r="M92" s="222"/>
      <c r="N92" s="223"/>
      <c r="O92" s="223"/>
      <c r="P92" s="223"/>
      <c r="Q92" s="223"/>
      <c r="R92" s="223"/>
      <c r="S92" s="223"/>
      <c r="T92" s="22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5" t="s">
        <v>125</v>
      </c>
      <c r="AU92" s="225" t="s">
        <v>84</v>
      </c>
      <c r="AV92" s="13" t="s">
        <v>84</v>
      </c>
      <c r="AW92" s="13" t="s">
        <v>37</v>
      </c>
      <c r="AX92" s="13" t="s">
        <v>22</v>
      </c>
      <c r="AY92" s="225" t="s">
        <v>116</v>
      </c>
    </row>
    <row r="93" s="2" customFormat="1">
      <c r="A93" s="39"/>
      <c r="B93" s="40"/>
      <c r="C93" s="201" t="s">
        <v>132</v>
      </c>
      <c r="D93" s="201" t="s">
        <v>118</v>
      </c>
      <c r="E93" s="202" t="s">
        <v>133</v>
      </c>
      <c r="F93" s="203" t="s">
        <v>134</v>
      </c>
      <c r="G93" s="204" t="s">
        <v>135</v>
      </c>
      <c r="H93" s="205">
        <v>7</v>
      </c>
      <c r="I93" s="206"/>
      <c r="J93" s="207">
        <f>ROUND(I93*H93,2)</f>
        <v>0</v>
      </c>
      <c r="K93" s="203" t="s">
        <v>122</v>
      </c>
      <c r="L93" s="45"/>
      <c r="M93" s="208" t="s">
        <v>20</v>
      </c>
      <c r="N93" s="209" t="s">
        <v>46</v>
      </c>
      <c r="O93" s="85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2" t="s">
        <v>123</v>
      </c>
      <c r="AT93" s="212" t="s">
        <v>118</v>
      </c>
      <c r="AU93" s="212" t="s">
        <v>84</v>
      </c>
      <c r="AY93" s="18" t="s">
        <v>116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8" t="s">
        <v>22</v>
      </c>
      <c r="BK93" s="213">
        <f>ROUND(I93*H93,2)</f>
        <v>0</v>
      </c>
      <c r="BL93" s="18" t="s">
        <v>123</v>
      </c>
      <c r="BM93" s="212" t="s">
        <v>136</v>
      </c>
    </row>
    <row r="94" s="2" customFormat="1">
      <c r="A94" s="39"/>
      <c r="B94" s="40"/>
      <c r="C94" s="201" t="s">
        <v>123</v>
      </c>
      <c r="D94" s="201" t="s">
        <v>118</v>
      </c>
      <c r="E94" s="202" t="s">
        <v>137</v>
      </c>
      <c r="F94" s="203" t="s">
        <v>138</v>
      </c>
      <c r="G94" s="204" t="s">
        <v>139</v>
      </c>
      <c r="H94" s="205">
        <v>3.0600000000000001</v>
      </c>
      <c r="I94" s="206"/>
      <c r="J94" s="207">
        <f>ROUND(I94*H94,2)</f>
        <v>0</v>
      </c>
      <c r="K94" s="203" t="s">
        <v>122</v>
      </c>
      <c r="L94" s="45"/>
      <c r="M94" s="208" t="s">
        <v>20</v>
      </c>
      <c r="N94" s="209" t="s">
        <v>46</v>
      </c>
      <c r="O94" s="85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2" t="s">
        <v>123</v>
      </c>
      <c r="AT94" s="212" t="s">
        <v>118</v>
      </c>
      <c r="AU94" s="212" t="s">
        <v>84</v>
      </c>
      <c r="AY94" s="18" t="s">
        <v>116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8" t="s">
        <v>22</v>
      </c>
      <c r="BK94" s="213">
        <f>ROUND(I94*H94,2)</f>
        <v>0</v>
      </c>
      <c r="BL94" s="18" t="s">
        <v>123</v>
      </c>
      <c r="BM94" s="212" t="s">
        <v>140</v>
      </c>
    </row>
    <row r="95" s="14" customFormat="1">
      <c r="A95" s="14"/>
      <c r="B95" s="226"/>
      <c r="C95" s="227"/>
      <c r="D95" s="216" t="s">
        <v>125</v>
      </c>
      <c r="E95" s="228" t="s">
        <v>20</v>
      </c>
      <c r="F95" s="229" t="s">
        <v>141</v>
      </c>
      <c r="G95" s="227"/>
      <c r="H95" s="228" t="s">
        <v>20</v>
      </c>
      <c r="I95" s="230"/>
      <c r="J95" s="227"/>
      <c r="K95" s="227"/>
      <c r="L95" s="231"/>
      <c r="M95" s="232"/>
      <c r="N95" s="233"/>
      <c r="O95" s="233"/>
      <c r="P95" s="233"/>
      <c r="Q95" s="233"/>
      <c r="R95" s="233"/>
      <c r="S95" s="233"/>
      <c r="T95" s="23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5" t="s">
        <v>125</v>
      </c>
      <c r="AU95" s="235" t="s">
        <v>84</v>
      </c>
      <c r="AV95" s="14" t="s">
        <v>22</v>
      </c>
      <c r="AW95" s="14" t="s">
        <v>37</v>
      </c>
      <c r="AX95" s="14" t="s">
        <v>75</v>
      </c>
      <c r="AY95" s="235" t="s">
        <v>116</v>
      </c>
    </row>
    <row r="96" s="14" customFormat="1">
      <c r="A96" s="14"/>
      <c r="B96" s="226"/>
      <c r="C96" s="227"/>
      <c r="D96" s="216" t="s">
        <v>125</v>
      </c>
      <c r="E96" s="228" t="s">
        <v>20</v>
      </c>
      <c r="F96" s="229" t="s">
        <v>142</v>
      </c>
      <c r="G96" s="227"/>
      <c r="H96" s="228" t="s">
        <v>20</v>
      </c>
      <c r="I96" s="230"/>
      <c r="J96" s="227"/>
      <c r="K96" s="227"/>
      <c r="L96" s="231"/>
      <c r="M96" s="232"/>
      <c r="N96" s="233"/>
      <c r="O96" s="233"/>
      <c r="P96" s="233"/>
      <c r="Q96" s="233"/>
      <c r="R96" s="233"/>
      <c r="S96" s="233"/>
      <c r="T96" s="23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5" t="s">
        <v>125</v>
      </c>
      <c r="AU96" s="235" t="s">
        <v>84</v>
      </c>
      <c r="AV96" s="14" t="s">
        <v>22</v>
      </c>
      <c r="AW96" s="14" t="s">
        <v>37</v>
      </c>
      <c r="AX96" s="14" t="s">
        <v>75</v>
      </c>
      <c r="AY96" s="235" t="s">
        <v>116</v>
      </c>
    </row>
    <row r="97" s="13" customFormat="1">
      <c r="A97" s="13"/>
      <c r="B97" s="214"/>
      <c r="C97" s="215"/>
      <c r="D97" s="216" t="s">
        <v>125</v>
      </c>
      <c r="E97" s="217" t="s">
        <v>20</v>
      </c>
      <c r="F97" s="218" t="s">
        <v>143</v>
      </c>
      <c r="G97" s="215"/>
      <c r="H97" s="219">
        <v>3.0600000000000001</v>
      </c>
      <c r="I97" s="220"/>
      <c r="J97" s="215"/>
      <c r="K97" s="215"/>
      <c r="L97" s="221"/>
      <c r="M97" s="222"/>
      <c r="N97" s="223"/>
      <c r="O97" s="223"/>
      <c r="P97" s="223"/>
      <c r="Q97" s="223"/>
      <c r="R97" s="223"/>
      <c r="S97" s="223"/>
      <c r="T97" s="22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5" t="s">
        <v>125</v>
      </c>
      <c r="AU97" s="225" t="s">
        <v>84</v>
      </c>
      <c r="AV97" s="13" t="s">
        <v>84</v>
      </c>
      <c r="AW97" s="13" t="s">
        <v>37</v>
      </c>
      <c r="AX97" s="13" t="s">
        <v>22</v>
      </c>
      <c r="AY97" s="225" t="s">
        <v>116</v>
      </c>
    </row>
    <row r="98" s="2" customFormat="1">
      <c r="A98" s="39"/>
      <c r="B98" s="40"/>
      <c r="C98" s="201" t="s">
        <v>144</v>
      </c>
      <c r="D98" s="201" t="s">
        <v>118</v>
      </c>
      <c r="E98" s="202" t="s">
        <v>145</v>
      </c>
      <c r="F98" s="203" t="s">
        <v>146</v>
      </c>
      <c r="G98" s="204" t="s">
        <v>139</v>
      </c>
      <c r="H98" s="205">
        <v>186.84</v>
      </c>
      <c r="I98" s="206"/>
      <c r="J98" s="207">
        <f>ROUND(I98*H98,2)</f>
        <v>0</v>
      </c>
      <c r="K98" s="203" t="s">
        <v>122</v>
      </c>
      <c r="L98" s="45"/>
      <c r="M98" s="208" t="s">
        <v>20</v>
      </c>
      <c r="N98" s="209" t="s">
        <v>46</v>
      </c>
      <c r="O98" s="85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2" t="s">
        <v>123</v>
      </c>
      <c r="AT98" s="212" t="s">
        <v>118</v>
      </c>
      <c r="AU98" s="212" t="s">
        <v>84</v>
      </c>
      <c r="AY98" s="18" t="s">
        <v>116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8" t="s">
        <v>22</v>
      </c>
      <c r="BK98" s="213">
        <f>ROUND(I98*H98,2)</f>
        <v>0</v>
      </c>
      <c r="BL98" s="18" t="s">
        <v>123</v>
      </c>
      <c r="BM98" s="212" t="s">
        <v>147</v>
      </c>
    </row>
    <row r="99" s="14" customFormat="1">
      <c r="A99" s="14"/>
      <c r="B99" s="226"/>
      <c r="C99" s="227"/>
      <c r="D99" s="216" t="s">
        <v>125</v>
      </c>
      <c r="E99" s="228" t="s">
        <v>20</v>
      </c>
      <c r="F99" s="229" t="s">
        <v>141</v>
      </c>
      <c r="G99" s="227"/>
      <c r="H99" s="228" t="s">
        <v>20</v>
      </c>
      <c r="I99" s="230"/>
      <c r="J99" s="227"/>
      <c r="K99" s="227"/>
      <c r="L99" s="231"/>
      <c r="M99" s="232"/>
      <c r="N99" s="233"/>
      <c r="O99" s="233"/>
      <c r="P99" s="233"/>
      <c r="Q99" s="233"/>
      <c r="R99" s="233"/>
      <c r="S99" s="233"/>
      <c r="T99" s="23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5" t="s">
        <v>125</v>
      </c>
      <c r="AU99" s="235" t="s">
        <v>84</v>
      </c>
      <c r="AV99" s="14" t="s">
        <v>22</v>
      </c>
      <c r="AW99" s="14" t="s">
        <v>37</v>
      </c>
      <c r="AX99" s="14" t="s">
        <v>75</v>
      </c>
      <c r="AY99" s="235" t="s">
        <v>116</v>
      </c>
    </row>
    <row r="100" s="14" customFormat="1">
      <c r="A100" s="14"/>
      <c r="B100" s="226"/>
      <c r="C100" s="227"/>
      <c r="D100" s="216" t="s">
        <v>125</v>
      </c>
      <c r="E100" s="228" t="s">
        <v>20</v>
      </c>
      <c r="F100" s="229" t="s">
        <v>148</v>
      </c>
      <c r="G100" s="227"/>
      <c r="H100" s="228" t="s">
        <v>20</v>
      </c>
      <c r="I100" s="230"/>
      <c r="J100" s="227"/>
      <c r="K100" s="227"/>
      <c r="L100" s="231"/>
      <c r="M100" s="232"/>
      <c r="N100" s="233"/>
      <c r="O100" s="233"/>
      <c r="P100" s="233"/>
      <c r="Q100" s="233"/>
      <c r="R100" s="233"/>
      <c r="S100" s="233"/>
      <c r="T100" s="23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5" t="s">
        <v>125</v>
      </c>
      <c r="AU100" s="235" t="s">
        <v>84</v>
      </c>
      <c r="AV100" s="14" t="s">
        <v>22</v>
      </c>
      <c r="AW100" s="14" t="s">
        <v>37</v>
      </c>
      <c r="AX100" s="14" t="s">
        <v>75</v>
      </c>
      <c r="AY100" s="235" t="s">
        <v>116</v>
      </c>
    </row>
    <row r="101" s="13" customFormat="1">
      <c r="A101" s="13"/>
      <c r="B101" s="214"/>
      <c r="C101" s="215"/>
      <c r="D101" s="216" t="s">
        <v>125</v>
      </c>
      <c r="E101" s="217" t="s">
        <v>20</v>
      </c>
      <c r="F101" s="218" t="s">
        <v>149</v>
      </c>
      <c r="G101" s="215"/>
      <c r="H101" s="219">
        <v>186.84</v>
      </c>
      <c r="I101" s="220"/>
      <c r="J101" s="215"/>
      <c r="K101" s="215"/>
      <c r="L101" s="221"/>
      <c r="M101" s="222"/>
      <c r="N101" s="223"/>
      <c r="O101" s="223"/>
      <c r="P101" s="223"/>
      <c r="Q101" s="223"/>
      <c r="R101" s="223"/>
      <c r="S101" s="223"/>
      <c r="T101" s="22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5" t="s">
        <v>125</v>
      </c>
      <c r="AU101" s="225" t="s">
        <v>84</v>
      </c>
      <c r="AV101" s="13" t="s">
        <v>84</v>
      </c>
      <c r="AW101" s="13" t="s">
        <v>37</v>
      </c>
      <c r="AX101" s="13" t="s">
        <v>75</v>
      </c>
      <c r="AY101" s="225" t="s">
        <v>116</v>
      </c>
    </row>
    <row r="102" s="15" customFormat="1">
      <c r="A102" s="15"/>
      <c r="B102" s="236"/>
      <c r="C102" s="237"/>
      <c r="D102" s="216" t="s">
        <v>125</v>
      </c>
      <c r="E102" s="238" t="s">
        <v>20</v>
      </c>
      <c r="F102" s="239" t="s">
        <v>150</v>
      </c>
      <c r="G102" s="237"/>
      <c r="H102" s="240">
        <v>186.84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46" t="s">
        <v>125</v>
      </c>
      <c r="AU102" s="246" t="s">
        <v>84</v>
      </c>
      <c r="AV102" s="15" t="s">
        <v>123</v>
      </c>
      <c r="AW102" s="15" t="s">
        <v>37</v>
      </c>
      <c r="AX102" s="15" t="s">
        <v>22</v>
      </c>
      <c r="AY102" s="246" t="s">
        <v>116</v>
      </c>
    </row>
    <row r="103" s="2" customFormat="1" ht="16.5" customHeight="1">
      <c r="A103" s="39"/>
      <c r="B103" s="40"/>
      <c r="C103" s="201" t="s">
        <v>151</v>
      </c>
      <c r="D103" s="201" t="s">
        <v>118</v>
      </c>
      <c r="E103" s="202" t="s">
        <v>152</v>
      </c>
      <c r="F103" s="203" t="s">
        <v>153</v>
      </c>
      <c r="G103" s="204" t="s">
        <v>121</v>
      </c>
      <c r="H103" s="205">
        <v>470.39999999999998</v>
      </c>
      <c r="I103" s="206"/>
      <c r="J103" s="207">
        <f>ROUND(I103*H103,2)</f>
        <v>0</v>
      </c>
      <c r="K103" s="203" t="s">
        <v>122</v>
      </c>
      <c r="L103" s="45"/>
      <c r="M103" s="208" t="s">
        <v>20</v>
      </c>
      <c r="N103" s="209" t="s">
        <v>46</v>
      </c>
      <c r="O103" s="85"/>
      <c r="P103" s="210">
        <f>O103*H103</f>
        <v>0</v>
      </c>
      <c r="Q103" s="210">
        <v>0.00199</v>
      </c>
      <c r="R103" s="210">
        <f>Q103*H103</f>
        <v>0.93609599999999993</v>
      </c>
      <c r="S103" s="210">
        <v>0</v>
      </c>
      <c r="T103" s="211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2" t="s">
        <v>123</v>
      </c>
      <c r="AT103" s="212" t="s">
        <v>118</v>
      </c>
      <c r="AU103" s="212" t="s">
        <v>84</v>
      </c>
      <c r="AY103" s="18" t="s">
        <v>116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8" t="s">
        <v>22</v>
      </c>
      <c r="BK103" s="213">
        <f>ROUND(I103*H103,2)</f>
        <v>0</v>
      </c>
      <c r="BL103" s="18" t="s">
        <v>123</v>
      </c>
      <c r="BM103" s="212" t="s">
        <v>154</v>
      </c>
    </row>
    <row r="104" s="14" customFormat="1">
      <c r="A104" s="14"/>
      <c r="B104" s="226"/>
      <c r="C104" s="227"/>
      <c r="D104" s="216" t="s">
        <v>125</v>
      </c>
      <c r="E104" s="228" t="s">
        <v>20</v>
      </c>
      <c r="F104" s="229" t="s">
        <v>155</v>
      </c>
      <c r="G104" s="227"/>
      <c r="H104" s="228" t="s">
        <v>20</v>
      </c>
      <c r="I104" s="230"/>
      <c r="J104" s="227"/>
      <c r="K104" s="227"/>
      <c r="L104" s="231"/>
      <c r="M104" s="232"/>
      <c r="N104" s="233"/>
      <c r="O104" s="233"/>
      <c r="P104" s="233"/>
      <c r="Q104" s="233"/>
      <c r="R104" s="233"/>
      <c r="S104" s="233"/>
      <c r="T104" s="23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5" t="s">
        <v>125</v>
      </c>
      <c r="AU104" s="235" t="s">
        <v>84</v>
      </c>
      <c r="AV104" s="14" t="s">
        <v>22</v>
      </c>
      <c r="AW104" s="14" t="s">
        <v>37</v>
      </c>
      <c r="AX104" s="14" t="s">
        <v>75</v>
      </c>
      <c r="AY104" s="235" t="s">
        <v>116</v>
      </c>
    </row>
    <row r="105" s="13" customFormat="1">
      <c r="A105" s="13"/>
      <c r="B105" s="214"/>
      <c r="C105" s="215"/>
      <c r="D105" s="216" t="s">
        <v>125</v>
      </c>
      <c r="E105" s="217" t="s">
        <v>20</v>
      </c>
      <c r="F105" s="218" t="s">
        <v>156</v>
      </c>
      <c r="G105" s="215"/>
      <c r="H105" s="219">
        <v>470.39999999999998</v>
      </c>
      <c r="I105" s="220"/>
      <c r="J105" s="215"/>
      <c r="K105" s="215"/>
      <c r="L105" s="221"/>
      <c r="M105" s="222"/>
      <c r="N105" s="223"/>
      <c r="O105" s="223"/>
      <c r="P105" s="223"/>
      <c r="Q105" s="223"/>
      <c r="R105" s="223"/>
      <c r="S105" s="223"/>
      <c r="T105" s="22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5" t="s">
        <v>125</v>
      </c>
      <c r="AU105" s="225" t="s">
        <v>84</v>
      </c>
      <c r="AV105" s="13" t="s">
        <v>84</v>
      </c>
      <c r="AW105" s="13" t="s">
        <v>37</v>
      </c>
      <c r="AX105" s="13" t="s">
        <v>22</v>
      </c>
      <c r="AY105" s="225" t="s">
        <v>116</v>
      </c>
    </row>
    <row r="106" s="2" customFormat="1">
      <c r="A106" s="39"/>
      <c r="B106" s="40"/>
      <c r="C106" s="201" t="s">
        <v>157</v>
      </c>
      <c r="D106" s="201" t="s">
        <v>118</v>
      </c>
      <c r="E106" s="202" t="s">
        <v>158</v>
      </c>
      <c r="F106" s="203" t="s">
        <v>159</v>
      </c>
      <c r="G106" s="204" t="s">
        <v>121</v>
      </c>
      <c r="H106" s="205">
        <v>470.39999999999998</v>
      </c>
      <c r="I106" s="206"/>
      <c r="J106" s="207">
        <f>ROUND(I106*H106,2)</f>
        <v>0</v>
      </c>
      <c r="K106" s="203" t="s">
        <v>122</v>
      </c>
      <c r="L106" s="45"/>
      <c r="M106" s="208" t="s">
        <v>20</v>
      </c>
      <c r="N106" s="209" t="s">
        <v>46</v>
      </c>
      <c r="O106" s="85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2" t="s">
        <v>123</v>
      </c>
      <c r="AT106" s="212" t="s">
        <v>118</v>
      </c>
      <c r="AU106" s="212" t="s">
        <v>84</v>
      </c>
      <c r="AY106" s="18" t="s">
        <v>116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8" t="s">
        <v>22</v>
      </c>
      <c r="BK106" s="213">
        <f>ROUND(I106*H106,2)</f>
        <v>0</v>
      </c>
      <c r="BL106" s="18" t="s">
        <v>123</v>
      </c>
      <c r="BM106" s="212" t="s">
        <v>160</v>
      </c>
    </row>
    <row r="107" s="2" customFormat="1" ht="16.5" customHeight="1">
      <c r="A107" s="39"/>
      <c r="B107" s="40"/>
      <c r="C107" s="201" t="s">
        <v>161</v>
      </c>
      <c r="D107" s="201" t="s">
        <v>118</v>
      </c>
      <c r="E107" s="202" t="s">
        <v>162</v>
      </c>
      <c r="F107" s="203" t="s">
        <v>163</v>
      </c>
      <c r="G107" s="204" t="s">
        <v>121</v>
      </c>
      <c r="H107" s="205">
        <v>4.7999999999999998</v>
      </c>
      <c r="I107" s="206"/>
      <c r="J107" s="207">
        <f>ROUND(I107*H107,2)</f>
        <v>0</v>
      </c>
      <c r="K107" s="203" t="s">
        <v>122</v>
      </c>
      <c r="L107" s="45"/>
      <c r="M107" s="208" t="s">
        <v>20</v>
      </c>
      <c r="N107" s="209" t="s">
        <v>46</v>
      </c>
      <c r="O107" s="85"/>
      <c r="P107" s="210">
        <f>O107*H107</f>
        <v>0</v>
      </c>
      <c r="Q107" s="210">
        <v>0.00149</v>
      </c>
      <c r="R107" s="210">
        <f>Q107*H107</f>
        <v>0.0071519999999999995</v>
      </c>
      <c r="S107" s="210">
        <v>0</v>
      </c>
      <c r="T107" s="211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2" t="s">
        <v>123</v>
      </c>
      <c r="AT107" s="212" t="s">
        <v>118</v>
      </c>
      <c r="AU107" s="212" t="s">
        <v>84</v>
      </c>
      <c r="AY107" s="18" t="s">
        <v>116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8" t="s">
        <v>22</v>
      </c>
      <c r="BK107" s="213">
        <f>ROUND(I107*H107,2)</f>
        <v>0</v>
      </c>
      <c r="BL107" s="18" t="s">
        <v>123</v>
      </c>
      <c r="BM107" s="212" t="s">
        <v>164</v>
      </c>
    </row>
    <row r="108" s="14" customFormat="1">
      <c r="A108" s="14"/>
      <c r="B108" s="226"/>
      <c r="C108" s="227"/>
      <c r="D108" s="216" t="s">
        <v>125</v>
      </c>
      <c r="E108" s="228" t="s">
        <v>20</v>
      </c>
      <c r="F108" s="229" t="s">
        <v>165</v>
      </c>
      <c r="G108" s="227"/>
      <c r="H108" s="228" t="s">
        <v>20</v>
      </c>
      <c r="I108" s="230"/>
      <c r="J108" s="227"/>
      <c r="K108" s="227"/>
      <c r="L108" s="231"/>
      <c r="M108" s="232"/>
      <c r="N108" s="233"/>
      <c r="O108" s="233"/>
      <c r="P108" s="233"/>
      <c r="Q108" s="233"/>
      <c r="R108" s="233"/>
      <c r="S108" s="233"/>
      <c r="T108" s="23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5" t="s">
        <v>125</v>
      </c>
      <c r="AU108" s="235" t="s">
        <v>84</v>
      </c>
      <c r="AV108" s="14" t="s">
        <v>22</v>
      </c>
      <c r="AW108" s="14" t="s">
        <v>37</v>
      </c>
      <c r="AX108" s="14" t="s">
        <v>75</v>
      </c>
      <c r="AY108" s="235" t="s">
        <v>116</v>
      </c>
    </row>
    <row r="109" s="13" customFormat="1">
      <c r="A109" s="13"/>
      <c r="B109" s="214"/>
      <c r="C109" s="215"/>
      <c r="D109" s="216" t="s">
        <v>125</v>
      </c>
      <c r="E109" s="217" t="s">
        <v>20</v>
      </c>
      <c r="F109" s="218" t="s">
        <v>166</v>
      </c>
      <c r="G109" s="215"/>
      <c r="H109" s="219">
        <v>4.7999999999999998</v>
      </c>
      <c r="I109" s="220"/>
      <c r="J109" s="215"/>
      <c r="K109" s="215"/>
      <c r="L109" s="221"/>
      <c r="M109" s="222"/>
      <c r="N109" s="223"/>
      <c r="O109" s="223"/>
      <c r="P109" s="223"/>
      <c r="Q109" s="223"/>
      <c r="R109" s="223"/>
      <c r="S109" s="223"/>
      <c r="T109" s="22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5" t="s">
        <v>125</v>
      </c>
      <c r="AU109" s="225" t="s">
        <v>84</v>
      </c>
      <c r="AV109" s="13" t="s">
        <v>84</v>
      </c>
      <c r="AW109" s="13" t="s">
        <v>37</v>
      </c>
      <c r="AX109" s="13" t="s">
        <v>22</v>
      </c>
      <c r="AY109" s="225" t="s">
        <v>116</v>
      </c>
    </row>
    <row r="110" s="2" customFormat="1">
      <c r="A110" s="39"/>
      <c r="B110" s="40"/>
      <c r="C110" s="201" t="s">
        <v>167</v>
      </c>
      <c r="D110" s="201" t="s">
        <v>118</v>
      </c>
      <c r="E110" s="202" t="s">
        <v>168</v>
      </c>
      <c r="F110" s="203" t="s">
        <v>169</v>
      </c>
      <c r="G110" s="204" t="s">
        <v>121</v>
      </c>
      <c r="H110" s="205">
        <v>4.7999999999999998</v>
      </c>
      <c r="I110" s="206"/>
      <c r="J110" s="207">
        <f>ROUND(I110*H110,2)</f>
        <v>0</v>
      </c>
      <c r="K110" s="203" t="s">
        <v>122</v>
      </c>
      <c r="L110" s="45"/>
      <c r="M110" s="208" t="s">
        <v>20</v>
      </c>
      <c r="N110" s="209" t="s">
        <v>46</v>
      </c>
      <c r="O110" s="85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2" t="s">
        <v>123</v>
      </c>
      <c r="AT110" s="212" t="s">
        <v>118</v>
      </c>
      <c r="AU110" s="212" t="s">
        <v>84</v>
      </c>
      <c r="AY110" s="18" t="s">
        <v>116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8" t="s">
        <v>22</v>
      </c>
      <c r="BK110" s="213">
        <f>ROUND(I110*H110,2)</f>
        <v>0</v>
      </c>
      <c r="BL110" s="18" t="s">
        <v>123</v>
      </c>
      <c r="BM110" s="212" t="s">
        <v>170</v>
      </c>
    </row>
    <row r="111" s="2" customFormat="1" ht="21.75" customHeight="1">
      <c r="A111" s="39"/>
      <c r="B111" s="40"/>
      <c r="C111" s="201" t="s">
        <v>27</v>
      </c>
      <c r="D111" s="201" t="s">
        <v>118</v>
      </c>
      <c r="E111" s="202" t="s">
        <v>171</v>
      </c>
      <c r="F111" s="203" t="s">
        <v>172</v>
      </c>
      <c r="G111" s="204" t="s">
        <v>139</v>
      </c>
      <c r="H111" s="205">
        <v>3.0600000000000001</v>
      </c>
      <c r="I111" s="206"/>
      <c r="J111" s="207">
        <f>ROUND(I111*H111,2)</f>
        <v>0</v>
      </c>
      <c r="K111" s="203" t="s">
        <v>122</v>
      </c>
      <c r="L111" s="45"/>
      <c r="M111" s="208" t="s">
        <v>20</v>
      </c>
      <c r="N111" s="209" t="s">
        <v>46</v>
      </c>
      <c r="O111" s="85"/>
      <c r="P111" s="210">
        <f>O111*H111</f>
        <v>0</v>
      </c>
      <c r="Q111" s="210">
        <v>0.0013600000000000001</v>
      </c>
      <c r="R111" s="210">
        <f>Q111*H111</f>
        <v>0.0041616000000000005</v>
      </c>
      <c r="S111" s="210">
        <v>0</v>
      </c>
      <c r="T111" s="211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2" t="s">
        <v>123</v>
      </c>
      <c r="AT111" s="212" t="s">
        <v>118</v>
      </c>
      <c r="AU111" s="212" t="s">
        <v>84</v>
      </c>
      <c r="AY111" s="18" t="s">
        <v>116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8" t="s">
        <v>22</v>
      </c>
      <c r="BK111" s="213">
        <f>ROUND(I111*H111,2)</f>
        <v>0</v>
      </c>
      <c r="BL111" s="18" t="s">
        <v>123</v>
      </c>
      <c r="BM111" s="212" t="s">
        <v>173</v>
      </c>
    </row>
    <row r="112" s="14" customFormat="1">
      <c r="A112" s="14"/>
      <c r="B112" s="226"/>
      <c r="C112" s="227"/>
      <c r="D112" s="216" t="s">
        <v>125</v>
      </c>
      <c r="E112" s="228" t="s">
        <v>20</v>
      </c>
      <c r="F112" s="229" t="s">
        <v>174</v>
      </c>
      <c r="G112" s="227"/>
      <c r="H112" s="228" t="s">
        <v>20</v>
      </c>
      <c r="I112" s="230"/>
      <c r="J112" s="227"/>
      <c r="K112" s="227"/>
      <c r="L112" s="231"/>
      <c r="M112" s="232"/>
      <c r="N112" s="233"/>
      <c r="O112" s="233"/>
      <c r="P112" s="233"/>
      <c r="Q112" s="233"/>
      <c r="R112" s="233"/>
      <c r="S112" s="233"/>
      <c r="T112" s="23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5" t="s">
        <v>125</v>
      </c>
      <c r="AU112" s="235" t="s">
        <v>84</v>
      </c>
      <c r="AV112" s="14" t="s">
        <v>22</v>
      </c>
      <c r="AW112" s="14" t="s">
        <v>37</v>
      </c>
      <c r="AX112" s="14" t="s">
        <v>75</v>
      </c>
      <c r="AY112" s="235" t="s">
        <v>116</v>
      </c>
    </row>
    <row r="113" s="13" customFormat="1">
      <c r="A113" s="13"/>
      <c r="B113" s="214"/>
      <c r="C113" s="215"/>
      <c r="D113" s="216" t="s">
        <v>125</v>
      </c>
      <c r="E113" s="217" t="s">
        <v>20</v>
      </c>
      <c r="F113" s="218" t="s">
        <v>175</v>
      </c>
      <c r="G113" s="215"/>
      <c r="H113" s="219">
        <v>3.0600000000000001</v>
      </c>
      <c r="I113" s="220"/>
      <c r="J113" s="215"/>
      <c r="K113" s="215"/>
      <c r="L113" s="221"/>
      <c r="M113" s="222"/>
      <c r="N113" s="223"/>
      <c r="O113" s="223"/>
      <c r="P113" s="223"/>
      <c r="Q113" s="223"/>
      <c r="R113" s="223"/>
      <c r="S113" s="223"/>
      <c r="T113" s="22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5" t="s">
        <v>125</v>
      </c>
      <c r="AU113" s="225" t="s">
        <v>84</v>
      </c>
      <c r="AV113" s="13" t="s">
        <v>84</v>
      </c>
      <c r="AW113" s="13" t="s">
        <v>37</v>
      </c>
      <c r="AX113" s="13" t="s">
        <v>22</v>
      </c>
      <c r="AY113" s="225" t="s">
        <v>116</v>
      </c>
    </row>
    <row r="114" s="2" customFormat="1">
      <c r="A114" s="39"/>
      <c r="B114" s="40"/>
      <c r="C114" s="201" t="s">
        <v>176</v>
      </c>
      <c r="D114" s="201" t="s">
        <v>118</v>
      </c>
      <c r="E114" s="202" t="s">
        <v>177</v>
      </c>
      <c r="F114" s="203" t="s">
        <v>178</v>
      </c>
      <c r="G114" s="204" t="s">
        <v>139</v>
      </c>
      <c r="H114" s="205">
        <v>3.0600000000000001</v>
      </c>
      <c r="I114" s="206"/>
      <c r="J114" s="207">
        <f>ROUND(I114*H114,2)</f>
        <v>0</v>
      </c>
      <c r="K114" s="203" t="s">
        <v>122</v>
      </c>
      <c r="L114" s="45"/>
      <c r="M114" s="208" t="s">
        <v>20</v>
      </c>
      <c r="N114" s="209" t="s">
        <v>46</v>
      </c>
      <c r="O114" s="85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2" t="s">
        <v>123</v>
      </c>
      <c r="AT114" s="212" t="s">
        <v>118</v>
      </c>
      <c r="AU114" s="212" t="s">
        <v>84</v>
      </c>
      <c r="AY114" s="18" t="s">
        <v>116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8" t="s">
        <v>22</v>
      </c>
      <c r="BK114" s="213">
        <f>ROUND(I114*H114,2)</f>
        <v>0</v>
      </c>
      <c r="BL114" s="18" t="s">
        <v>123</v>
      </c>
      <c r="BM114" s="212" t="s">
        <v>179</v>
      </c>
    </row>
    <row r="115" s="2" customFormat="1">
      <c r="A115" s="39"/>
      <c r="B115" s="40"/>
      <c r="C115" s="201" t="s">
        <v>180</v>
      </c>
      <c r="D115" s="201" t="s">
        <v>118</v>
      </c>
      <c r="E115" s="202" t="s">
        <v>181</v>
      </c>
      <c r="F115" s="203" t="s">
        <v>182</v>
      </c>
      <c r="G115" s="204" t="s">
        <v>139</v>
      </c>
      <c r="H115" s="205">
        <v>54.276000000000003</v>
      </c>
      <c r="I115" s="206"/>
      <c r="J115" s="207">
        <f>ROUND(I115*H115,2)</f>
        <v>0</v>
      </c>
      <c r="K115" s="203" t="s">
        <v>122</v>
      </c>
      <c r="L115" s="45"/>
      <c r="M115" s="208" t="s">
        <v>20</v>
      </c>
      <c r="N115" s="209" t="s">
        <v>46</v>
      </c>
      <c r="O115" s="85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2" t="s">
        <v>123</v>
      </c>
      <c r="AT115" s="212" t="s">
        <v>118</v>
      </c>
      <c r="AU115" s="212" t="s">
        <v>84</v>
      </c>
      <c r="AY115" s="18" t="s">
        <v>116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8" t="s">
        <v>22</v>
      </c>
      <c r="BK115" s="213">
        <f>ROUND(I115*H115,2)</f>
        <v>0</v>
      </c>
      <c r="BL115" s="18" t="s">
        <v>123</v>
      </c>
      <c r="BM115" s="212" t="s">
        <v>183</v>
      </c>
    </row>
    <row r="116" s="14" customFormat="1">
      <c r="A116" s="14"/>
      <c r="B116" s="226"/>
      <c r="C116" s="227"/>
      <c r="D116" s="216" t="s">
        <v>125</v>
      </c>
      <c r="E116" s="228" t="s">
        <v>20</v>
      </c>
      <c r="F116" s="229" t="s">
        <v>184</v>
      </c>
      <c r="G116" s="227"/>
      <c r="H116" s="228" t="s">
        <v>20</v>
      </c>
      <c r="I116" s="230"/>
      <c r="J116" s="227"/>
      <c r="K116" s="227"/>
      <c r="L116" s="231"/>
      <c r="M116" s="232"/>
      <c r="N116" s="233"/>
      <c r="O116" s="233"/>
      <c r="P116" s="233"/>
      <c r="Q116" s="233"/>
      <c r="R116" s="233"/>
      <c r="S116" s="233"/>
      <c r="T116" s="23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5" t="s">
        <v>125</v>
      </c>
      <c r="AU116" s="235" t="s">
        <v>84</v>
      </c>
      <c r="AV116" s="14" t="s">
        <v>22</v>
      </c>
      <c r="AW116" s="14" t="s">
        <v>37</v>
      </c>
      <c r="AX116" s="14" t="s">
        <v>75</v>
      </c>
      <c r="AY116" s="235" t="s">
        <v>116</v>
      </c>
    </row>
    <row r="117" s="14" customFormat="1">
      <c r="A117" s="14"/>
      <c r="B117" s="226"/>
      <c r="C117" s="227"/>
      <c r="D117" s="216" t="s">
        <v>125</v>
      </c>
      <c r="E117" s="228" t="s">
        <v>20</v>
      </c>
      <c r="F117" s="229" t="s">
        <v>185</v>
      </c>
      <c r="G117" s="227"/>
      <c r="H117" s="228" t="s">
        <v>20</v>
      </c>
      <c r="I117" s="230"/>
      <c r="J117" s="227"/>
      <c r="K117" s="227"/>
      <c r="L117" s="231"/>
      <c r="M117" s="232"/>
      <c r="N117" s="233"/>
      <c r="O117" s="233"/>
      <c r="P117" s="233"/>
      <c r="Q117" s="233"/>
      <c r="R117" s="233"/>
      <c r="S117" s="233"/>
      <c r="T117" s="23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5" t="s">
        <v>125</v>
      </c>
      <c r="AU117" s="235" t="s">
        <v>84</v>
      </c>
      <c r="AV117" s="14" t="s">
        <v>22</v>
      </c>
      <c r="AW117" s="14" t="s">
        <v>37</v>
      </c>
      <c r="AX117" s="14" t="s">
        <v>75</v>
      </c>
      <c r="AY117" s="235" t="s">
        <v>116</v>
      </c>
    </row>
    <row r="118" s="13" customFormat="1">
      <c r="A118" s="13"/>
      <c r="B118" s="214"/>
      <c r="C118" s="215"/>
      <c r="D118" s="216" t="s">
        <v>125</v>
      </c>
      <c r="E118" s="217" t="s">
        <v>20</v>
      </c>
      <c r="F118" s="218" t="s">
        <v>186</v>
      </c>
      <c r="G118" s="215"/>
      <c r="H118" s="219">
        <v>54.276000000000003</v>
      </c>
      <c r="I118" s="220"/>
      <c r="J118" s="215"/>
      <c r="K118" s="215"/>
      <c r="L118" s="221"/>
      <c r="M118" s="222"/>
      <c r="N118" s="223"/>
      <c r="O118" s="223"/>
      <c r="P118" s="223"/>
      <c r="Q118" s="223"/>
      <c r="R118" s="223"/>
      <c r="S118" s="223"/>
      <c r="T118" s="22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5" t="s">
        <v>125</v>
      </c>
      <c r="AU118" s="225" t="s">
        <v>84</v>
      </c>
      <c r="AV118" s="13" t="s">
        <v>84</v>
      </c>
      <c r="AW118" s="13" t="s">
        <v>37</v>
      </c>
      <c r="AX118" s="13" t="s">
        <v>75</v>
      </c>
      <c r="AY118" s="225" t="s">
        <v>116</v>
      </c>
    </row>
    <row r="119" s="15" customFormat="1">
      <c r="A119" s="15"/>
      <c r="B119" s="236"/>
      <c r="C119" s="237"/>
      <c r="D119" s="216" t="s">
        <v>125</v>
      </c>
      <c r="E119" s="238" t="s">
        <v>20</v>
      </c>
      <c r="F119" s="239" t="s">
        <v>150</v>
      </c>
      <c r="G119" s="237"/>
      <c r="H119" s="240">
        <v>54.276000000000003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46" t="s">
        <v>125</v>
      </c>
      <c r="AU119" s="246" t="s">
        <v>84</v>
      </c>
      <c r="AV119" s="15" t="s">
        <v>123</v>
      </c>
      <c r="AW119" s="15" t="s">
        <v>37</v>
      </c>
      <c r="AX119" s="15" t="s">
        <v>22</v>
      </c>
      <c r="AY119" s="246" t="s">
        <v>116</v>
      </c>
    </row>
    <row r="120" s="2" customFormat="1">
      <c r="A120" s="39"/>
      <c r="B120" s="40"/>
      <c r="C120" s="201" t="s">
        <v>187</v>
      </c>
      <c r="D120" s="201" t="s">
        <v>118</v>
      </c>
      <c r="E120" s="202" t="s">
        <v>188</v>
      </c>
      <c r="F120" s="203" t="s">
        <v>189</v>
      </c>
      <c r="G120" s="204" t="s">
        <v>139</v>
      </c>
      <c r="H120" s="205">
        <v>54.276000000000003</v>
      </c>
      <c r="I120" s="206"/>
      <c r="J120" s="207">
        <f>ROUND(I120*H120,2)</f>
        <v>0</v>
      </c>
      <c r="K120" s="203" t="s">
        <v>122</v>
      </c>
      <c r="L120" s="45"/>
      <c r="M120" s="208" t="s">
        <v>20</v>
      </c>
      <c r="N120" s="209" t="s">
        <v>46</v>
      </c>
      <c r="O120" s="85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2" t="s">
        <v>123</v>
      </c>
      <c r="AT120" s="212" t="s">
        <v>118</v>
      </c>
      <c r="AU120" s="212" t="s">
        <v>84</v>
      </c>
      <c r="AY120" s="18" t="s">
        <v>116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8" t="s">
        <v>22</v>
      </c>
      <c r="BK120" s="213">
        <f>ROUND(I120*H120,2)</f>
        <v>0</v>
      </c>
      <c r="BL120" s="18" t="s">
        <v>123</v>
      </c>
      <c r="BM120" s="212" t="s">
        <v>190</v>
      </c>
    </row>
    <row r="121" s="2" customFormat="1">
      <c r="A121" s="39"/>
      <c r="B121" s="40"/>
      <c r="C121" s="201" t="s">
        <v>191</v>
      </c>
      <c r="D121" s="201" t="s">
        <v>118</v>
      </c>
      <c r="E121" s="202" t="s">
        <v>192</v>
      </c>
      <c r="F121" s="203" t="s">
        <v>193</v>
      </c>
      <c r="G121" s="204" t="s">
        <v>194</v>
      </c>
      <c r="H121" s="205">
        <v>97.697000000000003</v>
      </c>
      <c r="I121" s="206"/>
      <c r="J121" s="207">
        <f>ROUND(I121*H121,2)</f>
        <v>0</v>
      </c>
      <c r="K121" s="203" t="s">
        <v>122</v>
      </c>
      <c r="L121" s="45"/>
      <c r="M121" s="208" t="s">
        <v>20</v>
      </c>
      <c r="N121" s="209" t="s">
        <v>46</v>
      </c>
      <c r="O121" s="85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2" t="s">
        <v>123</v>
      </c>
      <c r="AT121" s="212" t="s">
        <v>118</v>
      </c>
      <c r="AU121" s="212" t="s">
        <v>84</v>
      </c>
      <c r="AY121" s="18" t="s">
        <v>116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8" t="s">
        <v>22</v>
      </c>
      <c r="BK121" s="213">
        <f>ROUND(I121*H121,2)</f>
        <v>0</v>
      </c>
      <c r="BL121" s="18" t="s">
        <v>123</v>
      </c>
      <c r="BM121" s="212" t="s">
        <v>195</v>
      </c>
    </row>
    <row r="122" s="13" customFormat="1">
      <c r="A122" s="13"/>
      <c r="B122" s="214"/>
      <c r="C122" s="215"/>
      <c r="D122" s="216" t="s">
        <v>125</v>
      </c>
      <c r="E122" s="215"/>
      <c r="F122" s="218" t="s">
        <v>196</v>
      </c>
      <c r="G122" s="215"/>
      <c r="H122" s="219">
        <v>97.697000000000003</v>
      </c>
      <c r="I122" s="220"/>
      <c r="J122" s="215"/>
      <c r="K122" s="215"/>
      <c r="L122" s="221"/>
      <c r="M122" s="222"/>
      <c r="N122" s="223"/>
      <c r="O122" s="223"/>
      <c r="P122" s="223"/>
      <c r="Q122" s="223"/>
      <c r="R122" s="223"/>
      <c r="S122" s="223"/>
      <c r="T122" s="22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5" t="s">
        <v>125</v>
      </c>
      <c r="AU122" s="225" t="s">
        <v>84</v>
      </c>
      <c r="AV122" s="13" t="s">
        <v>84</v>
      </c>
      <c r="AW122" s="13" t="s">
        <v>4</v>
      </c>
      <c r="AX122" s="13" t="s">
        <v>22</v>
      </c>
      <c r="AY122" s="225" t="s">
        <v>116</v>
      </c>
    </row>
    <row r="123" s="2" customFormat="1">
      <c r="A123" s="39"/>
      <c r="B123" s="40"/>
      <c r="C123" s="201" t="s">
        <v>8</v>
      </c>
      <c r="D123" s="201" t="s">
        <v>118</v>
      </c>
      <c r="E123" s="202" t="s">
        <v>197</v>
      </c>
      <c r="F123" s="203" t="s">
        <v>198</v>
      </c>
      <c r="G123" s="204" t="s">
        <v>139</v>
      </c>
      <c r="H123" s="205">
        <v>135.624</v>
      </c>
      <c r="I123" s="206"/>
      <c r="J123" s="207">
        <f>ROUND(I123*H123,2)</f>
        <v>0</v>
      </c>
      <c r="K123" s="203" t="s">
        <v>122</v>
      </c>
      <c r="L123" s="45"/>
      <c r="M123" s="208" t="s">
        <v>20</v>
      </c>
      <c r="N123" s="209" t="s">
        <v>46</v>
      </c>
      <c r="O123" s="85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2" t="s">
        <v>123</v>
      </c>
      <c r="AT123" s="212" t="s">
        <v>118</v>
      </c>
      <c r="AU123" s="212" t="s">
        <v>84</v>
      </c>
      <c r="AY123" s="18" t="s">
        <v>116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8" t="s">
        <v>22</v>
      </c>
      <c r="BK123" s="213">
        <f>ROUND(I123*H123,2)</f>
        <v>0</v>
      </c>
      <c r="BL123" s="18" t="s">
        <v>123</v>
      </c>
      <c r="BM123" s="212" t="s">
        <v>199</v>
      </c>
    </row>
    <row r="124" s="14" customFormat="1">
      <c r="A124" s="14"/>
      <c r="B124" s="226"/>
      <c r="C124" s="227"/>
      <c r="D124" s="216" t="s">
        <v>125</v>
      </c>
      <c r="E124" s="228" t="s">
        <v>20</v>
      </c>
      <c r="F124" s="229" t="s">
        <v>141</v>
      </c>
      <c r="G124" s="227"/>
      <c r="H124" s="228" t="s">
        <v>20</v>
      </c>
      <c r="I124" s="230"/>
      <c r="J124" s="227"/>
      <c r="K124" s="227"/>
      <c r="L124" s="231"/>
      <c r="M124" s="232"/>
      <c r="N124" s="233"/>
      <c r="O124" s="233"/>
      <c r="P124" s="233"/>
      <c r="Q124" s="233"/>
      <c r="R124" s="233"/>
      <c r="S124" s="233"/>
      <c r="T124" s="23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5" t="s">
        <v>125</v>
      </c>
      <c r="AU124" s="235" t="s">
        <v>84</v>
      </c>
      <c r="AV124" s="14" t="s">
        <v>22</v>
      </c>
      <c r="AW124" s="14" t="s">
        <v>37</v>
      </c>
      <c r="AX124" s="14" t="s">
        <v>75</v>
      </c>
      <c r="AY124" s="235" t="s">
        <v>116</v>
      </c>
    </row>
    <row r="125" s="14" customFormat="1">
      <c r="A125" s="14"/>
      <c r="B125" s="226"/>
      <c r="C125" s="227"/>
      <c r="D125" s="216" t="s">
        <v>125</v>
      </c>
      <c r="E125" s="228" t="s">
        <v>20</v>
      </c>
      <c r="F125" s="229" t="s">
        <v>200</v>
      </c>
      <c r="G125" s="227"/>
      <c r="H125" s="228" t="s">
        <v>20</v>
      </c>
      <c r="I125" s="230"/>
      <c r="J125" s="227"/>
      <c r="K125" s="227"/>
      <c r="L125" s="231"/>
      <c r="M125" s="232"/>
      <c r="N125" s="233"/>
      <c r="O125" s="233"/>
      <c r="P125" s="233"/>
      <c r="Q125" s="233"/>
      <c r="R125" s="233"/>
      <c r="S125" s="233"/>
      <c r="T125" s="23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35" t="s">
        <v>125</v>
      </c>
      <c r="AU125" s="235" t="s">
        <v>84</v>
      </c>
      <c r="AV125" s="14" t="s">
        <v>22</v>
      </c>
      <c r="AW125" s="14" t="s">
        <v>37</v>
      </c>
      <c r="AX125" s="14" t="s">
        <v>75</v>
      </c>
      <c r="AY125" s="235" t="s">
        <v>116</v>
      </c>
    </row>
    <row r="126" s="13" customFormat="1">
      <c r="A126" s="13"/>
      <c r="B126" s="214"/>
      <c r="C126" s="215"/>
      <c r="D126" s="216" t="s">
        <v>125</v>
      </c>
      <c r="E126" s="217" t="s">
        <v>20</v>
      </c>
      <c r="F126" s="218" t="s">
        <v>201</v>
      </c>
      <c r="G126" s="215"/>
      <c r="H126" s="219">
        <v>135.624</v>
      </c>
      <c r="I126" s="220"/>
      <c r="J126" s="215"/>
      <c r="K126" s="215"/>
      <c r="L126" s="221"/>
      <c r="M126" s="222"/>
      <c r="N126" s="223"/>
      <c r="O126" s="223"/>
      <c r="P126" s="223"/>
      <c r="Q126" s="223"/>
      <c r="R126" s="223"/>
      <c r="S126" s="223"/>
      <c r="T126" s="22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5" t="s">
        <v>125</v>
      </c>
      <c r="AU126" s="225" t="s">
        <v>84</v>
      </c>
      <c r="AV126" s="13" t="s">
        <v>84</v>
      </c>
      <c r="AW126" s="13" t="s">
        <v>37</v>
      </c>
      <c r="AX126" s="13" t="s">
        <v>22</v>
      </c>
      <c r="AY126" s="225" t="s">
        <v>116</v>
      </c>
    </row>
    <row r="127" s="2" customFormat="1">
      <c r="A127" s="39"/>
      <c r="B127" s="40"/>
      <c r="C127" s="201" t="s">
        <v>202</v>
      </c>
      <c r="D127" s="201" t="s">
        <v>118</v>
      </c>
      <c r="E127" s="202" t="s">
        <v>203</v>
      </c>
      <c r="F127" s="203" t="s">
        <v>204</v>
      </c>
      <c r="G127" s="204" t="s">
        <v>139</v>
      </c>
      <c r="H127" s="205">
        <v>42.335999999999999</v>
      </c>
      <c r="I127" s="206"/>
      <c r="J127" s="207">
        <f>ROUND(I127*H127,2)</f>
        <v>0</v>
      </c>
      <c r="K127" s="203" t="s">
        <v>122</v>
      </c>
      <c r="L127" s="45"/>
      <c r="M127" s="208" t="s">
        <v>20</v>
      </c>
      <c r="N127" s="209" t="s">
        <v>46</v>
      </c>
      <c r="O127" s="85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2" t="s">
        <v>123</v>
      </c>
      <c r="AT127" s="212" t="s">
        <v>118</v>
      </c>
      <c r="AU127" s="212" t="s">
        <v>84</v>
      </c>
      <c r="AY127" s="18" t="s">
        <v>116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8" t="s">
        <v>22</v>
      </c>
      <c r="BK127" s="213">
        <f>ROUND(I127*H127,2)</f>
        <v>0</v>
      </c>
      <c r="BL127" s="18" t="s">
        <v>123</v>
      </c>
      <c r="BM127" s="212" t="s">
        <v>205</v>
      </c>
    </row>
    <row r="128" s="14" customFormat="1">
      <c r="A128" s="14"/>
      <c r="B128" s="226"/>
      <c r="C128" s="227"/>
      <c r="D128" s="216" t="s">
        <v>125</v>
      </c>
      <c r="E128" s="228" t="s">
        <v>20</v>
      </c>
      <c r="F128" s="229" t="s">
        <v>184</v>
      </c>
      <c r="G128" s="227"/>
      <c r="H128" s="228" t="s">
        <v>20</v>
      </c>
      <c r="I128" s="230"/>
      <c r="J128" s="227"/>
      <c r="K128" s="227"/>
      <c r="L128" s="231"/>
      <c r="M128" s="232"/>
      <c r="N128" s="233"/>
      <c r="O128" s="233"/>
      <c r="P128" s="233"/>
      <c r="Q128" s="233"/>
      <c r="R128" s="233"/>
      <c r="S128" s="233"/>
      <c r="T128" s="23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5" t="s">
        <v>125</v>
      </c>
      <c r="AU128" s="235" t="s">
        <v>84</v>
      </c>
      <c r="AV128" s="14" t="s">
        <v>22</v>
      </c>
      <c r="AW128" s="14" t="s">
        <v>37</v>
      </c>
      <c r="AX128" s="14" t="s">
        <v>75</v>
      </c>
      <c r="AY128" s="235" t="s">
        <v>116</v>
      </c>
    </row>
    <row r="129" s="14" customFormat="1">
      <c r="A129" s="14"/>
      <c r="B129" s="226"/>
      <c r="C129" s="227"/>
      <c r="D129" s="216" t="s">
        <v>125</v>
      </c>
      <c r="E129" s="228" t="s">
        <v>20</v>
      </c>
      <c r="F129" s="229" t="s">
        <v>206</v>
      </c>
      <c r="G129" s="227"/>
      <c r="H129" s="228" t="s">
        <v>20</v>
      </c>
      <c r="I129" s="230"/>
      <c r="J129" s="227"/>
      <c r="K129" s="227"/>
      <c r="L129" s="231"/>
      <c r="M129" s="232"/>
      <c r="N129" s="233"/>
      <c r="O129" s="233"/>
      <c r="P129" s="233"/>
      <c r="Q129" s="233"/>
      <c r="R129" s="233"/>
      <c r="S129" s="233"/>
      <c r="T129" s="23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5" t="s">
        <v>125</v>
      </c>
      <c r="AU129" s="235" t="s">
        <v>84</v>
      </c>
      <c r="AV129" s="14" t="s">
        <v>22</v>
      </c>
      <c r="AW129" s="14" t="s">
        <v>37</v>
      </c>
      <c r="AX129" s="14" t="s">
        <v>75</v>
      </c>
      <c r="AY129" s="235" t="s">
        <v>116</v>
      </c>
    </row>
    <row r="130" s="13" customFormat="1">
      <c r="A130" s="13"/>
      <c r="B130" s="214"/>
      <c r="C130" s="215"/>
      <c r="D130" s="216" t="s">
        <v>125</v>
      </c>
      <c r="E130" s="217" t="s">
        <v>20</v>
      </c>
      <c r="F130" s="218" t="s">
        <v>207</v>
      </c>
      <c r="G130" s="215"/>
      <c r="H130" s="219">
        <v>42.335999999999999</v>
      </c>
      <c r="I130" s="220"/>
      <c r="J130" s="215"/>
      <c r="K130" s="215"/>
      <c r="L130" s="221"/>
      <c r="M130" s="222"/>
      <c r="N130" s="223"/>
      <c r="O130" s="223"/>
      <c r="P130" s="223"/>
      <c r="Q130" s="223"/>
      <c r="R130" s="223"/>
      <c r="S130" s="223"/>
      <c r="T130" s="22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5" t="s">
        <v>125</v>
      </c>
      <c r="AU130" s="225" t="s">
        <v>84</v>
      </c>
      <c r="AV130" s="13" t="s">
        <v>84</v>
      </c>
      <c r="AW130" s="13" t="s">
        <v>37</v>
      </c>
      <c r="AX130" s="13" t="s">
        <v>22</v>
      </c>
      <c r="AY130" s="225" t="s">
        <v>116</v>
      </c>
    </row>
    <row r="131" s="2" customFormat="1" ht="16.5" customHeight="1">
      <c r="A131" s="39"/>
      <c r="B131" s="40"/>
      <c r="C131" s="247" t="s">
        <v>208</v>
      </c>
      <c r="D131" s="247" t="s">
        <v>209</v>
      </c>
      <c r="E131" s="248" t="s">
        <v>210</v>
      </c>
      <c r="F131" s="249" t="s">
        <v>211</v>
      </c>
      <c r="G131" s="250" t="s">
        <v>194</v>
      </c>
      <c r="H131" s="251">
        <v>84.671999999999997</v>
      </c>
      <c r="I131" s="252"/>
      <c r="J131" s="253">
        <f>ROUND(I131*H131,2)</f>
        <v>0</v>
      </c>
      <c r="K131" s="249" t="s">
        <v>122</v>
      </c>
      <c r="L131" s="254"/>
      <c r="M131" s="255" t="s">
        <v>20</v>
      </c>
      <c r="N131" s="256" t="s">
        <v>46</v>
      </c>
      <c r="O131" s="85"/>
      <c r="P131" s="210">
        <f>O131*H131</f>
        <v>0</v>
      </c>
      <c r="Q131" s="210">
        <v>1</v>
      </c>
      <c r="R131" s="210">
        <f>Q131*H131</f>
        <v>84.671999999999997</v>
      </c>
      <c r="S131" s="210">
        <v>0</v>
      </c>
      <c r="T131" s="21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2" t="s">
        <v>161</v>
      </c>
      <c r="AT131" s="212" t="s">
        <v>209</v>
      </c>
      <c r="AU131" s="212" t="s">
        <v>84</v>
      </c>
      <c r="AY131" s="18" t="s">
        <v>116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8" t="s">
        <v>22</v>
      </c>
      <c r="BK131" s="213">
        <f>ROUND(I131*H131,2)</f>
        <v>0</v>
      </c>
      <c r="BL131" s="18" t="s">
        <v>123</v>
      </c>
      <c r="BM131" s="212" t="s">
        <v>212</v>
      </c>
    </row>
    <row r="132" s="13" customFormat="1">
      <c r="A132" s="13"/>
      <c r="B132" s="214"/>
      <c r="C132" s="215"/>
      <c r="D132" s="216" t="s">
        <v>125</v>
      </c>
      <c r="E132" s="215"/>
      <c r="F132" s="218" t="s">
        <v>213</v>
      </c>
      <c r="G132" s="215"/>
      <c r="H132" s="219">
        <v>84.671999999999997</v>
      </c>
      <c r="I132" s="220"/>
      <c r="J132" s="215"/>
      <c r="K132" s="215"/>
      <c r="L132" s="221"/>
      <c r="M132" s="222"/>
      <c r="N132" s="223"/>
      <c r="O132" s="223"/>
      <c r="P132" s="223"/>
      <c r="Q132" s="223"/>
      <c r="R132" s="223"/>
      <c r="S132" s="223"/>
      <c r="T132" s="22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5" t="s">
        <v>125</v>
      </c>
      <c r="AU132" s="225" t="s">
        <v>84</v>
      </c>
      <c r="AV132" s="13" t="s">
        <v>84</v>
      </c>
      <c r="AW132" s="13" t="s">
        <v>4</v>
      </c>
      <c r="AX132" s="13" t="s">
        <v>22</v>
      </c>
      <c r="AY132" s="225" t="s">
        <v>116</v>
      </c>
    </row>
    <row r="133" s="12" customFormat="1" ht="22.8" customHeight="1">
      <c r="A133" s="12"/>
      <c r="B133" s="185"/>
      <c r="C133" s="186"/>
      <c r="D133" s="187" t="s">
        <v>74</v>
      </c>
      <c r="E133" s="199" t="s">
        <v>123</v>
      </c>
      <c r="F133" s="199" t="s">
        <v>214</v>
      </c>
      <c r="G133" s="186"/>
      <c r="H133" s="186"/>
      <c r="I133" s="189"/>
      <c r="J133" s="200">
        <f>BK133</f>
        <v>0</v>
      </c>
      <c r="K133" s="186"/>
      <c r="L133" s="191"/>
      <c r="M133" s="192"/>
      <c r="N133" s="193"/>
      <c r="O133" s="193"/>
      <c r="P133" s="194">
        <f>SUM(P134:P137)</f>
        <v>0</v>
      </c>
      <c r="Q133" s="193"/>
      <c r="R133" s="194">
        <f>SUM(R134:R137)</f>
        <v>0</v>
      </c>
      <c r="S133" s="193"/>
      <c r="T133" s="195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6" t="s">
        <v>22</v>
      </c>
      <c r="AT133" s="197" t="s">
        <v>74</v>
      </c>
      <c r="AU133" s="197" t="s">
        <v>22</v>
      </c>
      <c r="AY133" s="196" t="s">
        <v>116</v>
      </c>
      <c r="BK133" s="198">
        <f>SUM(BK134:BK137)</f>
        <v>0</v>
      </c>
    </row>
    <row r="134" s="2" customFormat="1" ht="21.75" customHeight="1">
      <c r="A134" s="39"/>
      <c r="B134" s="40"/>
      <c r="C134" s="201" t="s">
        <v>215</v>
      </c>
      <c r="D134" s="201" t="s">
        <v>118</v>
      </c>
      <c r="E134" s="202" t="s">
        <v>216</v>
      </c>
      <c r="F134" s="203" t="s">
        <v>217</v>
      </c>
      <c r="G134" s="204" t="s">
        <v>139</v>
      </c>
      <c r="H134" s="205">
        <v>11.94</v>
      </c>
      <c r="I134" s="206"/>
      <c r="J134" s="207">
        <f>ROUND(I134*H134,2)</f>
        <v>0</v>
      </c>
      <c r="K134" s="203" t="s">
        <v>122</v>
      </c>
      <c r="L134" s="45"/>
      <c r="M134" s="208" t="s">
        <v>20</v>
      </c>
      <c r="N134" s="209" t="s">
        <v>46</v>
      </c>
      <c r="O134" s="85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2" t="s">
        <v>123</v>
      </c>
      <c r="AT134" s="212" t="s">
        <v>118</v>
      </c>
      <c r="AU134" s="212" t="s">
        <v>84</v>
      </c>
      <c r="AY134" s="18" t="s">
        <v>116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8" t="s">
        <v>22</v>
      </c>
      <c r="BK134" s="213">
        <f>ROUND(I134*H134,2)</f>
        <v>0</v>
      </c>
      <c r="BL134" s="18" t="s">
        <v>123</v>
      </c>
      <c r="BM134" s="212" t="s">
        <v>218</v>
      </c>
    </row>
    <row r="135" s="14" customFormat="1">
      <c r="A135" s="14"/>
      <c r="B135" s="226"/>
      <c r="C135" s="227"/>
      <c r="D135" s="216" t="s">
        <v>125</v>
      </c>
      <c r="E135" s="228" t="s">
        <v>20</v>
      </c>
      <c r="F135" s="229" t="s">
        <v>184</v>
      </c>
      <c r="G135" s="227"/>
      <c r="H135" s="228" t="s">
        <v>20</v>
      </c>
      <c r="I135" s="230"/>
      <c r="J135" s="227"/>
      <c r="K135" s="227"/>
      <c r="L135" s="231"/>
      <c r="M135" s="232"/>
      <c r="N135" s="233"/>
      <c r="O135" s="233"/>
      <c r="P135" s="233"/>
      <c r="Q135" s="233"/>
      <c r="R135" s="233"/>
      <c r="S135" s="233"/>
      <c r="T135" s="23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5" t="s">
        <v>125</v>
      </c>
      <c r="AU135" s="235" t="s">
        <v>84</v>
      </c>
      <c r="AV135" s="14" t="s">
        <v>22</v>
      </c>
      <c r="AW135" s="14" t="s">
        <v>37</v>
      </c>
      <c r="AX135" s="14" t="s">
        <v>75</v>
      </c>
      <c r="AY135" s="235" t="s">
        <v>116</v>
      </c>
    </row>
    <row r="136" s="14" customFormat="1">
      <c r="A136" s="14"/>
      <c r="B136" s="226"/>
      <c r="C136" s="227"/>
      <c r="D136" s="216" t="s">
        <v>125</v>
      </c>
      <c r="E136" s="228" t="s">
        <v>20</v>
      </c>
      <c r="F136" s="229" t="s">
        <v>219</v>
      </c>
      <c r="G136" s="227"/>
      <c r="H136" s="228" t="s">
        <v>20</v>
      </c>
      <c r="I136" s="230"/>
      <c r="J136" s="227"/>
      <c r="K136" s="227"/>
      <c r="L136" s="231"/>
      <c r="M136" s="232"/>
      <c r="N136" s="233"/>
      <c r="O136" s="233"/>
      <c r="P136" s="233"/>
      <c r="Q136" s="233"/>
      <c r="R136" s="233"/>
      <c r="S136" s="233"/>
      <c r="T136" s="23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5" t="s">
        <v>125</v>
      </c>
      <c r="AU136" s="235" t="s">
        <v>84</v>
      </c>
      <c r="AV136" s="14" t="s">
        <v>22</v>
      </c>
      <c r="AW136" s="14" t="s">
        <v>37</v>
      </c>
      <c r="AX136" s="14" t="s">
        <v>75</v>
      </c>
      <c r="AY136" s="235" t="s">
        <v>116</v>
      </c>
    </row>
    <row r="137" s="13" customFormat="1">
      <c r="A137" s="13"/>
      <c r="B137" s="214"/>
      <c r="C137" s="215"/>
      <c r="D137" s="216" t="s">
        <v>125</v>
      </c>
      <c r="E137" s="217" t="s">
        <v>20</v>
      </c>
      <c r="F137" s="218" t="s">
        <v>220</v>
      </c>
      <c r="G137" s="215"/>
      <c r="H137" s="219">
        <v>11.94</v>
      </c>
      <c r="I137" s="220"/>
      <c r="J137" s="215"/>
      <c r="K137" s="215"/>
      <c r="L137" s="221"/>
      <c r="M137" s="222"/>
      <c r="N137" s="223"/>
      <c r="O137" s="223"/>
      <c r="P137" s="223"/>
      <c r="Q137" s="223"/>
      <c r="R137" s="223"/>
      <c r="S137" s="223"/>
      <c r="T137" s="22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5" t="s">
        <v>125</v>
      </c>
      <c r="AU137" s="225" t="s">
        <v>84</v>
      </c>
      <c r="AV137" s="13" t="s">
        <v>84</v>
      </c>
      <c r="AW137" s="13" t="s">
        <v>37</v>
      </c>
      <c r="AX137" s="13" t="s">
        <v>22</v>
      </c>
      <c r="AY137" s="225" t="s">
        <v>116</v>
      </c>
    </row>
    <row r="138" s="12" customFormat="1" ht="22.8" customHeight="1">
      <c r="A138" s="12"/>
      <c r="B138" s="185"/>
      <c r="C138" s="186"/>
      <c r="D138" s="187" t="s">
        <v>74</v>
      </c>
      <c r="E138" s="199" t="s">
        <v>144</v>
      </c>
      <c r="F138" s="199" t="s">
        <v>221</v>
      </c>
      <c r="G138" s="186"/>
      <c r="H138" s="186"/>
      <c r="I138" s="189"/>
      <c r="J138" s="200">
        <f>BK138</f>
        <v>0</v>
      </c>
      <c r="K138" s="186"/>
      <c r="L138" s="191"/>
      <c r="M138" s="192"/>
      <c r="N138" s="193"/>
      <c r="O138" s="193"/>
      <c r="P138" s="194">
        <f>SUM(P139:P140)</f>
        <v>0</v>
      </c>
      <c r="Q138" s="193"/>
      <c r="R138" s="194">
        <f>SUM(R139:R140)</f>
        <v>2.508</v>
      </c>
      <c r="S138" s="193"/>
      <c r="T138" s="195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6" t="s">
        <v>22</v>
      </c>
      <c r="AT138" s="197" t="s">
        <v>74</v>
      </c>
      <c r="AU138" s="197" t="s">
        <v>22</v>
      </c>
      <c r="AY138" s="196" t="s">
        <v>116</v>
      </c>
      <c r="BK138" s="198">
        <f>SUM(BK139:BK140)</f>
        <v>0</v>
      </c>
    </row>
    <row r="139" s="2" customFormat="1">
      <c r="A139" s="39"/>
      <c r="B139" s="40"/>
      <c r="C139" s="201" t="s">
        <v>222</v>
      </c>
      <c r="D139" s="201" t="s">
        <v>118</v>
      </c>
      <c r="E139" s="202" t="s">
        <v>223</v>
      </c>
      <c r="F139" s="203" t="s">
        <v>224</v>
      </c>
      <c r="G139" s="204" t="s">
        <v>121</v>
      </c>
      <c r="H139" s="205">
        <v>8.8000000000000007</v>
      </c>
      <c r="I139" s="206"/>
      <c r="J139" s="207">
        <f>ROUND(I139*H139,2)</f>
        <v>0</v>
      </c>
      <c r="K139" s="203" t="s">
        <v>122</v>
      </c>
      <c r="L139" s="45"/>
      <c r="M139" s="208" t="s">
        <v>20</v>
      </c>
      <c r="N139" s="209" t="s">
        <v>46</v>
      </c>
      <c r="O139" s="85"/>
      <c r="P139" s="210">
        <f>O139*H139</f>
        <v>0</v>
      </c>
      <c r="Q139" s="210">
        <v>0.28499999999999998</v>
      </c>
      <c r="R139" s="210">
        <f>Q139*H139</f>
        <v>2.508</v>
      </c>
      <c r="S139" s="210">
        <v>0</v>
      </c>
      <c r="T139" s="21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2" t="s">
        <v>123</v>
      </c>
      <c r="AT139" s="212" t="s">
        <v>118</v>
      </c>
      <c r="AU139" s="212" t="s">
        <v>84</v>
      </c>
      <c r="AY139" s="18" t="s">
        <v>116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8" t="s">
        <v>22</v>
      </c>
      <c r="BK139" s="213">
        <f>ROUND(I139*H139,2)</f>
        <v>0</v>
      </c>
      <c r="BL139" s="18" t="s">
        <v>123</v>
      </c>
      <c r="BM139" s="212" t="s">
        <v>225</v>
      </c>
    </row>
    <row r="140" s="2" customFormat="1">
      <c r="A140" s="39"/>
      <c r="B140" s="40"/>
      <c r="C140" s="41"/>
      <c r="D140" s="216" t="s">
        <v>226</v>
      </c>
      <c r="E140" s="41"/>
      <c r="F140" s="257" t="s">
        <v>227</v>
      </c>
      <c r="G140" s="41"/>
      <c r="H140" s="41"/>
      <c r="I140" s="258"/>
      <c r="J140" s="41"/>
      <c r="K140" s="41"/>
      <c r="L140" s="45"/>
      <c r="M140" s="259"/>
      <c r="N140" s="26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226</v>
      </c>
      <c r="AU140" s="18" t="s">
        <v>84</v>
      </c>
    </row>
    <row r="141" s="12" customFormat="1" ht="22.8" customHeight="1">
      <c r="A141" s="12"/>
      <c r="B141" s="185"/>
      <c r="C141" s="186"/>
      <c r="D141" s="187" t="s">
        <v>74</v>
      </c>
      <c r="E141" s="199" t="s">
        <v>161</v>
      </c>
      <c r="F141" s="199" t="s">
        <v>228</v>
      </c>
      <c r="G141" s="186"/>
      <c r="H141" s="186"/>
      <c r="I141" s="189"/>
      <c r="J141" s="200">
        <f>BK141</f>
        <v>0</v>
      </c>
      <c r="K141" s="186"/>
      <c r="L141" s="191"/>
      <c r="M141" s="192"/>
      <c r="N141" s="193"/>
      <c r="O141" s="193"/>
      <c r="P141" s="194">
        <f>SUM(P142:P154)</f>
        <v>0</v>
      </c>
      <c r="Q141" s="193"/>
      <c r="R141" s="194">
        <f>SUM(R142:R154)</f>
        <v>1.1308763</v>
      </c>
      <c r="S141" s="193"/>
      <c r="T141" s="195">
        <f>SUM(T142:T154)</f>
        <v>0.064000000000000001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6" t="s">
        <v>22</v>
      </c>
      <c r="AT141" s="197" t="s">
        <v>74</v>
      </c>
      <c r="AU141" s="197" t="s">
        <v>22</v>
      </c>
      <c r="AY141" s="196" t="s">
        <v>116</v>
      </c>
      <c r="BK141" s="198">
        <f>SUM(BK142:BK154)</f>
        <v>0</v>
      </c>
    </row>
    <row r="142" s="2" customFormat="1">
      <c r="A142" s="39"/>
      <c r="B142" s="40"/>
      <c r="C142" s="201" t="s">
        <v>229</v>
      </c>
      <c r="D142" s="201" t="s">
        <v>118</v>
      </c>
      <c r="E142" s="202" t="s">
        <v>230</v>
      </c>
      <c r="F142" s="203" t="s">
        <v>231</v>
      </c>
      <c r="G142" s="204" t="s">
        <v>232</v>
      </c>
      <c r="H142" s="205">
        <v>157</v>
      </c>
      <c r="I142" s="206"/>
      <c r="J142" s="207">
        <f>ROUND(I142*H142,2)</f>
        <v>0</v>
      </c>
      <c r="K142" s="203" t="s">
        <v>122</v>
      </c>
      <c r="L142" s="45"/>
      <c r="M142" s="208" t="s">
        <v>20</v>
      </c>
      <c r="N142" s="209" t="s">
        <v>46</v>
      </c>
      <c r="O142" s="85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123</v>
      </c>
      <c r="AT142" s="212" t="s">
        <v>118</v>
      </c>
      <c r="AU142" s="212" t="s">
        <v>84</v>
      </c>
      <c r="AY142" s="18" t="s">
        <v>116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22</v>
      </c>
      <c r="BK142" s="213">
        <f>ROUND(I142*H142,2)</f>
        <v>0</v>
      </c>
      <c r="BL142" s="18" t="s">
        <v>123</v>
      </c>
      <c r="BM142" s="212" t="s">
        <v>233</v>
      </c>
    </row>
    <row r="143" s="2" customFormat="1" ht="16.5" customHeight="1">
      <c r="A143" s="39"/>
      <c r="B143" s="40"/>
      <c r="C143" s="247" t="s">
        <v>7</v>
      </c>
      <c r="D143" s="247" t="s">
        <v>209</v>
      </c>
      <c r="E143" s="248" t="s">
        <v>234</v>
      </c>
      <c r="F143" s="249" t="s">
        <v>235</v>
      </c>
      <c r="G143" s="250" t="s">
        <v>232</v>
      </c>
      <c r="H143" s="251">
        <v>159.35499999999999</v>
      </c>
      <c r="I143" s="252"/>
      <c r="J143" s="253">
        <f>ROUND(I143*H143,2)</f>
        <v>0</v>
      </c>
      <c r="K143" s="249" t="s">
        <v>122</v>
      </c>
      <c r="L143" s="254"/>
      <c r="M143" s="255" t="s">
        <v>20</v>
      </c>
      <c r="N143" s="256" t="s">
        <v>46</v>
      </c>
      <c r="O143" s="85"/>
      <c r="P143" s="210">
        <f>O143*H143</f>
        <v>0</v>
      </c>
      <c r="Q143" s="210">
        <v>0.00106</v>
      </c>
      <c r="R143" s="210">
        <f>Q143*H143</f>
        <v>0.16891629999999999</v>
      </c>
      <c r="S143" s="210">
        <v>0</v>
      </c>
      <c r="T143" s="21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2" t="s">
        <v>161</v>
      </c>
      <c r="AT143" s="212" t="s">
        <v>209</v>
      </c>
      <c r="AU143" s="212" t="s">
        <v>84</v>
      </c>
      <c r="AY143" s="18" t="s">
        <v>116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8" t="s">
        <v>22</v>
      </c>
      <c r="BK143" s="213">
        <f>ROUND(I143*H143,2)</f>
        <v>0</v>
      </c>
      <c r="BL143" s="18" t="s">
        <v>123</v>
      </c>
      <c r="BM143" s="212" t="s">
        <v>236</v>
      </c>
    </row>
    <row r="144" s="13" customFormat="1">
      <c r="A144" s="13"/>
      <c r="B144" s="214"/>
      <c r="C144" s="215"/>
      <c r="D144" s="216" t="s">
        <v>125</v>
      </c>
      <c r="E144" s="215"/>
      <c r="F144" s="218" t="s">
        <v>237</v>
      </c>
      <c r="G144" s="215"/>
      <c r="H144" s="219">
        <v>159.35499999999999</v>
      </c>
      <c r="I144" s="220"/>
      <c r="J144" s="215"/>
      <c r="K144" s="215"/>
      <c r="L144" s="221"/>
      <c r="M144" s="222"/>
      <c r="N144" s="223"/>
      <c r="O144" s="223"/>
      <c r="P144" s="223"/>
      <c r="Q144" s="223"/>
      <c r="R144" s="223"/>
      <c r="S144" s="223"/>
      <c r="T144" s="22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5" t="s">
        <v>125</v>
      </c>
      <c r="AU144" s="225" t="s">
        <v>84</v>
      </c>
      <c r="AV144" s="13" t="s">
        <v>84</v>
      </c>
      <c r="AW144" s="13" t="s">
        <v>4</v>
      </c>
      <c r="AX144" s="13" t="s">
        <v>22</v>
      </c>
      <c r="AY144" s="225" t="s">
        <v>116</v>
      </c>
    </row>
    <row r="145" s="2" customFormat="1" ht="21.75" customHeight="1">
      <c r="A145" s="39"/>
      <c r="B145" s="40"/>
      <c r="C145" s="201" t="s">
        <v>238</v>
      </c>
      <c r="D145" s="201" t="s">
        <v>118</v>
      </c>
      <c r="E145" s="202" t="s">
        <v>239</v>
      </c>
      <c r="F145" s="203" t="s">
        <v>240</v>
      </c>
      <c r="G145" s="204" t="s">
        <v>241</v>
      </c>
      <c r="H145" s="205">
        <v>1</v>
      </c>
      <c r="I145" s="206"/>
      <c r="J145" s="207">
        <f>ROUND(I145*H145,2)</f>
        <v>0</v>
      </c>
      <c r="K145" s="203" t="s">
        <v>20</v>
      </c>
      <c r="L145" s="45"/>
      <c r="M145" s="208" t="s">
        <v>20</v>
      </c>
      <c r="N145" s="209" t="s">
        <v>46</v>
      </c>
      <c r="O145" s="85"/>
      <c r="P145" s="210">
        <f>O145*H145</f>
        <v>0</v>
      </c>
      <c r="Q145" s="210">
        <v>0.0025000000000000001</v>
      </c>
      <c r="R145" s="210">
        <f>Q145*H145</f>
        <v>0.0025000000000000001</v>
      </c>
      <c r="S145" s="210">
        <v>0</v>
      </c>
      <c r="T145" s="21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2" t="s">
        <v>123</v>
      </c>
      <c r="AT145" s="212" t="s">
        <v>118</v>
      </c>
      <c r="AU145" s="212" t="s">
        <v>84</v>
      </c>
      <c r="AY145" s="18" t="s">
        <v>116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8" t="s">
        <v>22</v>
      </c>
      <c r="BK145" s="213">
        <f>ROUND(I145*H145,2)</f>
        <v>0</v>
      </c>
      <c r="BL145" s="18" t="s">
        <v>123</v>
      </c>
      <c r="BM145" s="212" t="s">
        <v>242</v>
      </c>
    </row>
    <row r="146" s="2" customFormat="1">
      <c r="A146" s="39"/>
      <c r="B146" s="40"/>
      <c r="C146" s="201" t="s">
        <v>243</v>
      </c>
      <c r="D146" s="201" t="s">
        <v>118</v>
      </c>
      <c r="E146" s="202" t="s">
        <v>244</v>
      </c>
      <c r="F146" s="203" t="s">
        <v>245</v>
      </c>
      <c r="G146" s="204" t="s">
        <v>241</v>
      </c>
      <c r="H146" s="205">
        <v>1</v>
      </c>
      <c r="I146" s="206"/>
      <c r="J146" s="207">
        <f>ROUND(I146*H146,2)</f>
        <v>0</v>
      </c>
      <c r="K146" s="203" t="s">
        <v>20</v>
      </c>
      <c r="L146" s="45"/>
      <c r="M146" s="208" t="s">
        <v>20</v>
      </c>
      <c r="N146" s="209" t="s">
        <v>46</v>
      </c>
      <c r="O146" s="85"/>
      <c r="P146" s="210">
        <f>O146*H146</f>
        <v>0</v>
      </c>
      <c r="Q146" s="210">
        <v>0.0025000000000000001</v>
      </c>
      <c r="R146" s="210">
        <f>Q146*H146</f>
        <v>0.0025000000000000001</v>
      </c>
      <c r="S146" s="210">
        <v>0</v>
      </c>
      <c r="T146" s="21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2" t="s">
        <v>123</v>
      </c>
      <c r="AT146" s="212" t="s">
        <v>118</v>
      </c>
      <c r="AU146" s="212" t="s">
        <v>84</v>
      </c>
      <c r="AY146" s="18" t="s">
        <v>116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8" t="s">
        <v>22</v>
      </c>
      <c r="BK146" s="213">
        <f>ROUND(I146*H146,2)</f>
        <v>0</v>
      </c>
      <c r="BL146" s="18" t="s">
        <v>123</v>
      </c>
      <c r="BM146" s="212" t="s">
        <v>246</v>
      </c>
    </row>
    <row r="147" s="2" customFormat="1" ht="16.5" customHeight="1">
      <c r="A147" s="39"/>
      <c r="B147" s="40"/>
      <c r="C147" s="201" t="s">
        <v>247</v>
      </c>
      <c r="D147" s="201" t="s">
        <v>118</v>
      </c>
      <c r="E147" s="202" t="s">
        <v>248</v>
      </c>
      <c r="F147" s="203" t="s">
        <v>249</v>
      </c>
      <c r="G147" s="204" t="s">
        <v>232</v>
      </c>
      <c r="H147" s="205">
        <v>157</v>
      </c>
      <c r="I147" s="206"/>
      <c r="J147" s="207">
        <f>ROUND(I147*H147,2)</f>
        <v>0</v>
      </c>
      <c r="K147" s="203" t="s">
        <v>20</v>
      </c>
      <c r="L147" s="45"/>
      <c r="M147" s="208" t="s">
        <v>20</v>
      </c>
      <c r="N147" s="209" t="s">
        <v>46</v>
      </c>
      <c r="O147" s="85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2" t="s">
        <v>123</v>
      </c>
      <c r="AT147" s="212" t="s">
        <v>118</v>
      </c>
      <c r="AU147" s="212" t="s">
        <v>84</v>
      </c>
      <c r="AY147" s="18" t="s">
        <v>116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8" t="s">
        <v>22</v>
      </c>
      <c r="BK147" s="213">
        <f>ROUND(I147*H147,2)</f>
        <v>0</v>
      </c>
      <c r="BL147" s="18" t="s">
        <v>123</v>
      </c>
      <c r="BM147" s="212" t="s">
        <v>250</v>
      </c>
    </row>
    <row r="148" s="2" customFormat="1" ht="16.5" customHeight="1">
      <c r="A148" s="39"/>
      <c r="B148" s="40"/>
      <c r="C148" s="201" t="s">
        <v>251</v>
      </c>
      <c r="D148" s="201" t="s">
        <v>118</v>
      </c>
      <c r="E148" s="202" t="s">
        <v>252</v>
      </c>
      <c r="F148" s="203" t="s">
        <v>253</v>
      </c>
      <c r="G148" s="204" t="s">
        <v>232</v>
      </c>
      <c r="H148" s="205">
        <v>157</v>
      </c>
      <c r="I148" s="206"/>
      <c r="J148" s="207">
        <f>ROUND(I148*H148,2)</f>
        <v>0</v>
      </c>
      <c r="K148" s="203" t="s">
        <v>122</v>
      </c>
      <c r="L148" s="45"/>
      <c r="M148" s="208" t="s">
        <v>20</v>
      </c>
      <c r="N148" s="209" t="s">
        <v>46</v>
      </c>
      <c r="O148" s="85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2" t="s">
        <v>123</v>
      </c>
      <c r="AT148" s="212" t="s">
        <v>118</v>
      </c>
      <c r="AU148" s="212" t="s">
        <v>84</v>
      </c>
      <c r="AY148" s="18" t="s">
        <v>116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8" t="s">
        <v>22</v>
      </c>
      <c r="BK148" s="213">
        <f>ROUND(I148*H148,2)</f>
        <v>0</v>
      </c>
      <c r="BL148" s="18" t="s">
        <v>123</v>
      </c>
      <c r="BM148" s="212" t="s">
        <v>254</v>
      </c>
    </row>
    <row r="149" s="2" customFormat="1" ht="16.5" customHeight="1">
      <c r="A149" s="39"/>
      <c r="B149" s="40"/>
      <c r="C149" s="201" t="s">
        <v>255</v>
      </c>
      <c r="D149" s="201" t="s">
        <v>118</v>
      </c>
      <c r="E149" s="202" t="s">
        <v>256</v>
      </c>
      <c r="F149" s="203" t="s">
        <v>257</v>
      </c>
      <c r="G149" s="204" t="s">
        <v>232</v>
      </c>
      <c r="H149" s="205">
        <v>157</v>
      </c>
      <c r="I149" s="206"/>
      <c r="J149" s="207">
        <f>ROUND(I149*H149,2)</f>
        <v>0</v>
      </c>
      <c r="K149" s="203" t="s">
        <v>122</v>
      </c>
      <c r="L149" s="45"/>
      <c r="M149" s="208" t="s">
        <v>20</v>
      </c>
      <c r="N149" s="209" t="s">
        <v>46</v>
      </c>
      <c r="O149" s="85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2" t="s">
        <v>123</v>
      </c>
      <c r="AT149" s="212" t="s">
        <v>118</v>
      </c>
      <c r="AU149" s="212" t="s">
        <v>84</v>
      </c>
      <c r="AY149" s="18" t="s">
        <v>116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8" t="s">
        <v>22</v>
      </c>
      <c r="BK149" s="213">
        <f>ROUND(I149*H149,2)</f>
        <v>0</v>
      </c>
      <c r="BL149" s="18" t="s">
        <v>123</v>
      </c>
      <c r="BM149" s="212" t="s">
        <v>258</v>
      </c>
    </row>
    <row r="150" s="2" customFormat="1" ht="16.5" customHeight="1">
      <c r="A150" s="39"/>
      <c r="B150" s="40"/>
      <c r="C150" s="201" t="s">
        <v>259</v>
      </c>
      <c r="D150" s="201" t="s">
        <v>118</v>
      </c>
      <c r="E150" s="202" t="s">
        <v>260</v>
      </c>
      <c r="F150" s="203" t="s">
        <v>261</v>
      </c>
      <c r="G150" s="204" t="s">
        <v>241</v>
      </c>
      <c r="H150" s="205">
        <v>2</v>
      </c>
      <c r="I150" s="206"/>
      <c r="J150" s="207">
        <f>ROUND(I150*H150,2)</f>
        <v>0</v>
      </c>
      <c r="K150" s="203" t="s">
        <v>122</v>
      </c>
      <c r="L150" s="45"/>
      <c r="M150" s="208" t="s">
        <v>20</v>
      </c>
      <c r="N150" s="209" t="s">
        <v>46</v>
      </c>
      <c r="O150" s="85"/>
      <c r="P150" s="210">
        <f>O150*H150</f>
        <v>0</v>
      </c>
      <c r="Q150" s="210">
        <v>0.45937</v>
      </c>
      <c r="R150" s="210">
        <f>Q150*H150</f>
        <v>0.91874</v>
      </c>
      <c r="S150" s="210">
        <v>0</v>
      </c>
      <c r="T150" s="21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2" t="s">
        <v>123</v>
      </c>
      <c r="AT150" s="212" t="s">
        <v>118</v>
      </c>
      <c r="AU150" s="212" t="s">
        <v>84</v>
      </c>
      <c r="AY150" s="18" t="s">
        <v>116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8" t="s">
        <v>22</v>
      </c>
      <c r="BK150" s="213">
        <f>ROUND(I150*H150,2)</f>
        <v>0</v>
      </c>
      <c r="BL150" s="18" t="s">
        <v>123</v>
      </c>
      <c r="BM150" s="212" t="s">
        <v>262</v>
      </c>
    </row>
    <row r="151" s="2" customFormat="1" ht="21.75" customHeight="1">
      <c r="A151" s="39"/>
      <c r="B151" s="40"/>
      <c r="C151" s="201" t="s">
        <v>263</v>
      </c>
      <c r="D151" s="201" t="s">
        <v>118</v>
      </c>
      <c r="E151" s="202" t="s">
        <v>264</v>
      </c>
      <c r="F151" s="203" t="s">
        <v>265</v>
      </c>
      <c r="G151" s="204" t="s">
        <v>266</v>
      </c>
      <c r="H151" s="205">
        <v>1</v>
      </c>
      <c r="I151" s="206"/>
      <c r="J151" s="207">
        <f>ROUND(I151*H151,2)</f>
        <v>0</v>
      </c>
      <c r="K151" s="203" t="s">
        <v>20</v>
      </c>
      <c r="L151" s="45"/>
      <c r="M151" s="208" t="s">
        <v>20</v>
      </c>
      <c r="N151" s="209" t="s">
        <v>46</v>
      </c>
      <c r="O151" s="85"/>
      <c r="P151" s="210">
        <f>O151*H151</f>
        <v>0</v>
      </c>
      <c r="Q151" s="210">
        <v>0</v>
      </c>
      <c r="R151" s="210">
        <f>Q151*H151</f>
        <v>0</v>
      </c>
      <c r="S151" s="210">
        <v>0.064000000000000001</v>
      </c>
      <c r="T151" s="211">
        <f>S151*H151</f>
        <v>0.064000000000000001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2" t="s">
        <v>123</v>
      </c>
      <c r="AT151" s="212" t="s">
        <v>118</v>
      </c>
      <c r="AU151" s="212" t="s">
        <v>84</v>
      </c>
      <c r="AY151" s="18" t="s">
        <v>116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8" t="s">
        <v>22</v>
      </c>
      <c r="BK151" s="213">
        <f>ROUND(I151*H151,2)</f>
        <v>0</v>
      </c>
      <c r="BL151" s="18" t="s">
        <v>123</v>
      </c>
      <c r="BM151" s="212" t="s">
        <v>267</v>
      </c>
    </row>
    <row r="152" s="2" customFormat="1" ht="16.5" customHeight="1">
      <c r="A152" s="39"/>
      <c r="B152" s="40"/>
      <c r="C152" s="201" t="s">
        <v>268</v>
      </c>
      <c r="D152" s="201" t="s">
        <v>118</v>
      </c>
      <c r="E152" s="202" t="s">
        <v>269</v>
      </c>
      <c r="F152" s="203" t="s">
        <v>270</v>
      </c>
      <c r="G152" s="204" t="s">
        <v>232</v>
      </c>
      <c r="H152" s="205">
        <v>147</v>
      </c>
      <c r="I152" s="206"/>
      <c r="J152" s="207">
        <f>ROUND(I152*H152,2)</f>
        <v>0</v>
      </c>
      <c r="K152" s="203" t="s">
        <v>122</v>
      </c>
      <c r="L152" s="45"/>
      <c r="M152" s="208" t="s">
        <v>20</v>
      </c>
      <c r="N152" s="209" t="s">
        <v>46</v>
      </c>
      <c r="O152" s="85"/>
      <c r="P152" s="210">
        <f>O152*H152</f>
        <v>0</v>
      </c>
      <c r="Q152" s="210">
        <v>0.00019000000000000001</v>
      </c>
      <c r="R152" s="210">
        <f>Q152*H152</f>
        <v>0.02793</v>
      </c>
      <c r="S152" s="210">
        <v>0</v>
      </c>
      <c r="T152" s="21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2" t="s">
        <v>123</v>
      </c>
      <c r="AT152" s="212" t="s">
        <v>118</v>
      </c>
      <c r="AU152" s="212" t="s">
        <v>84</v>
      </c>
      <c r="AY152" s="18" t="s">
        <v>116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8" t="s">
        <v>22</v>
      </c>
      <c r="BK152" s="213">
        <f>ROUND(I152*H152,2)</f>
        <v>0</v>
      </c>
      <c r="BL152" s="18" t="s">
        <v>123</v>
      </c>
      <c r="BM152" s="212" t="s">
        <v>271</v>
      </c>
    </row>
    <row r="153" s="2" customFormat="1" ht="16.5" customHeight="1">
      <c r="A153" s="39"/>
      <c r="B153" s="40"/>
      <c r="C153" s="201" t="s">
        <v>272</v>
      </c>
      <c r="D153" s="201" t="s">
        <v>118</v>
      </c>
      <c r="E153" s="202" t="s">
        <v>273</v>
      </c>
      <c r="F153" s="203" t="s">
        <v>274</v>
      </c>
      <c r="G153" s="204" t="s">
        <v>232</v>
      </c>
      <c r="H153" s="205">
        <v>147</v>
      </c>
      <c r="I153" s="206"/>
      <c r="J153" s="207">
        <f>ROUND(I153*H153,2)</f>
        <v>0</v>
      </c>
      <c r="K153" s="203" t="s">
        <v>122</v>
      </c>
      <c r="L153" s="45"/>
      <c r="M153" s="208" t="s">
        <v>20</v>
      </c>
      <c r="N153" s="209" t="s">
        <v>46</v>
      </c>
      <c r="O153" s="85"/>
      <c r="P153" s="210">
        <f>O153*H153</f>
        <v>0</v>
      </c>
      <c r="Q153" s="210">
        <v>6.9999999999999994E-05</v>
      </c>
      <c r="R153" s="210">
        <f>Q153*H153</f>
        <v>0.010289999999999999</v>
      </c>
      <c r="S153" s="210">
        <v>0</v>
      </c>
      <c r="T153" s="21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2" t="s">
        <v>123</v>
      </c>
      <c r="AT153" s="212" t="s">
        <v>118</v>
      </c>
      <c r="AU153" s="212" t="s">
        <v>84</v>
      </c>
      <c r="AY153" s="18" t="s">
        <v>116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8" t="s">
        <v>22</v>
      </c>
      <c r="BK153" s="213">
        <f>ROUND(I153*H153,2)</f>
        <v>0</v>
      </c>
      <c r="BL153" s="18" t="s">
        <v>123</v>
      </c>
      <c r="BM153" s="212" t="s">
        <v>275</v>
      </c>
    </row>
    <row r="154" s="2" customFormat="1">
      <c r="A154" s="39"/>
      <c r="B154" s="40"/>
      <c r="C154" s="201" t="s">
        <v>276</v>
      </c>
      <c r="D154" s="201" t="s">
        <v>118</v>
      </c>
      <c r="E154" s="202" t="s">
        <v>277</v>
      </c>
      <c r="F154" s="203" t="s">
        <v>278</v>
      </c>
      <c r="G154" s="204" t="s">
        <v>266</v>
      </c>
      <c r="H154" s="205">
        <v>1</v>
      </c>
      <c r="I154" s="206"/>
      <c r="J154" s="207">
        <f>ROUND(I154*H154,2)</f>
        <v>0</v>
      </c>
      <c r="K154" s="203" t="s">
        <v>20</v>
      </c>
      <c r="L154" s="45"/>
      <c r="M154" s="208" t="s">
        <v>20</v>
      </c>
      <c r="N154" s="209" t="s">
        <v>46</v>
      </c>
      <c r="O154" s="85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2" t="s">
        <v>123</v>
      </c>
      <c r="AT154" s="212" t="s">
        <v>118</v>
      </c>
      <c r="AU154" s="212" t="s">
        <v>84</v>
      </c>
      <c r="AY154" s="18" t="s">
        <v>116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8" t="s">
        <v>22</v>
      </c>
      <c r="BK154" s="213">
        <f>ROUND(I154*H154,2)</f>
        <v>0</v>
      </c>
      <c r="BL154" s="18" t="s">
        <v>123</v>
      </c>
      <c r="BM154" s="212" t="s">
        <v>279</v>
      </c>
    </row>
    <row r="155" s="12" customFormat="1" ht="22.8" customHeight="1">
      <c r="A155" s="12"/>
      <c r="B155" s="185"/>
      <c r="C155" s="186"/>
      <c r="D155" s="187" t="s">
        <v>74</v>
      </c>
      <c r="E155" s="199" t="s">
        <v>280</v>
      </c>
      <c r="F155" s="199" t="s">
        <v>281</v>
      </c>
      <c r="G155" s="186"/>
      <c r="H155" s="186"/>
      <c r="I155" s="189"/>
      <c r="J155" s="200">
        <f>BK155</f>
        <v>0</v>
      </c>
      <c r="K155" s="186"/>
      <c r="L155" s="191"/>
      <c r="M155" s="192"/>
      <c r="N155" s="193"/>
      <c r="O155" s="193"/>
      <c r="P155" s="194">
        <f>P156</f>
        <v>0</v>
      </c>
      <c r="Q155" s="193"/>
      <c r="R155" s="194">
        <f>R156</f>
        <v>0</v>
      </c>
      <c r="S155" s="193"/>
      <c r="T155" s="195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6" t="s">
        <v>22</v>
      </c>
      <c r="AT155" s="197" t="s">
        <v>74</v>
      </c>
      <c r="AU155" s="197" t="s">
        <v>22</v>
      </c>
      <c r="AY155" s="196" t="s">
        <v>116</v>
      </c>
      <c r="BK155" s="198">
        <f>BK156</f>
        <v>0</v>
      </c>
    </row>
    <row r="156" s="2" customFormat="1">
      <c r="A156" s="39"/>
      <c r="B156" s="40"/>
      <c r="C156" s="201" t="s">
        <v>282</v>
      </c>
      <c r="D156" s="201" t="s">
        <v>118</v>
      </c>
      <c r="E156" s="202" t="s">
        <v>283</v>
      </c>
      <c r="F156" s="203" t="s">
        <v>284</v>
      </c>
      <c r="G156" s="204" t="s">
        <v>194</v>
      </c>
      <c r="H156" s="205">
        <v>89.263000000000005</v>
      </c>
      <c r="I156" s="206"/>
      <c r="J156" s="207">
        <f>ROUND(I156*H156,2)</f>
        <v>0</v>
      </c>
      <c r="K156" s="203" t="s">
        <v>122</v>
      </c>
      <c r="L156" s="45"/>
      <c r="M156" s="208" t="s">
        <v>20</v>
      </c>
      <c r="N156" s="209" t="s">
        <v>46</v>
      </c>
      <c r="O156" s="85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2" t="s">
        <v>123</v>
      </c>
      <c r="AT156" s="212" t="s">
        <v>118</v>
      </c>
      <c r="AU156" s="212" t="s">
        <v>84</v>
      </c>
      <c r="AY156" s="18" t="s">
        <v>116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8" t="s">
        <v>22</v>
      </c>
      <c r="BK156" s="213">
        <f>ROUND(I156*H156,2)</f>
        <v>0</v>
      </c>
      <c r="BL156" s="18" t="s">
        <v>123</v>
      </c>
      <c r="BM156" s="212" t="s">
        <v>285</v>
      </c>
    </row>
    <row r="157" s="12" customFormat="1" ht="22.8" customHeight="1">
      <c r="A157" s="12"/>
      <c r="B157" s="185"/>
      <c r="C157" s="186"/>
      <c r="D157" s="187" t="s">
        <v>74</v>
      </c>
      <c r="E157" s="199" t="s">
        <v>286</v>
      </c>
      <c r="F157" s="199" t="s">
        <v>287</v>
      </c>
      <c r="G157" s="186"/>
      <c r="H157" s="186"/>
      <c r="I157" s="189"/>
      <c r="J157" s="200">
        <f>BK157</f>
        <v>0</v>
      </c>
      <c r="K157" s="186"/>
      <c r="L157" s="191"/>
      <c r="M157" s="192"/>
      <c r="N157" s="193"/>
      <c r="O157" s="193"/>
      <c r="P157" s="194">
        <f>SUM(P158:P164)</f>
        <v>0</v>
      </c>
      <c r="Q157" s="193"/>
      <c r="R157" s="194">
        <f>SUM(R158:R164)</f>
        <v>0</v>
      </c>
      <c r="S157" s="193"/>
      <c r="T157" s="195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6" t="s">
        <v>22</v>
      </c>
      <c r="AT157" s="197" t="s">
        <v>74</v>
      </c>
      <c r="AU157" s="197" t="s">
        <v>22</v>
      </c>
      <c r="AY157" s="196" t="s">
        <v>116</v>
      </c>
      <c r="BK157" s="198">
        <f>SUM(BK158:BK164)</f>
        <v>0</v>
      </c>
    </row>
    <row r="158" s="2" customFormat="1">
      <c r="A158" s="39"/>
      <c r="B158" s="40"/>
      <c r="C158" s="201" t="s">
        <v>288</v>
      </c>
      <c r="D158" s="201" t="s">
        <v>118</v>
      </c>
      <c r="E158" s="202" t="s">
        <v>289</v>
      </c>
      <c r="F158" s="203" t="s">
        <v>290</v>
      </c>
      <c r="G158" s="204" t="s">
        <v>194</v>
      </c>
      <c r="H158" s="205">
        <v>2.6160000000000001</v>
      </c>
      <c r="I158" s="206"/>
      <c r="J158" s="207">
        <f>ROUND(I158*H158,2)</f>
        <v>0</v>
      </c>
      <c r="K158" s="203" t="s">
        <v>122</v>
      </c>
      <c r="L158" s="45"/>
      <c r="M158" s="208" t="s">
        <v>20</v>
      </c>
      <c r="N158" s="209" t="s">
        <v>46</v>
      </c>
      <c r="O158" s="85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2" t="s">
        <v>123</v>
      </c>
      <c r="AT158" s="212" t="s">
        <v>118</v>
      </c>
      <c r="AU158" s="212" t="s">
        <v>84</v>
      </c>
      <c r="AY158" s="18" t="s">
        <v>116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8" t="s">
        <v>22</v>
      </c>
      <c r="BK158" s="213">
        <f>ROUND(I158*H158,2)</f>
        <v>0</v>
      </c>
      <c r="BL158" s="18" t="s">
        <v>123</v>
      </c>
      <c r="BM158" s="212" t="s">
        <v>291</v>
      </c>
    </row>
    <row r="159" s="2" customFormat="1">
      <c r="A159" s="39"/>
      <c r="B159" s="40"/>
      <c r="C159" s="201" t="s">
        <v>292</v>
      </c>
      <c r="D159" s="201" t="s">
        <v>118</v>
      </c>
      <c r="E159" s="202" t="s">
        <v>293</v>
      </c>
      <c r="F159" s="203" t="s">
        <v>294</v>
      </c>
      <c r="G159" s="204" t="s">
        <v>194</v>
      </c>
      <c r="H159" s="205">
        <v>10.208</v>
      </c>
      <c r="I159" s="206"/>
      <c r="J159" s="207">
        <f>ROUND(I159*H159,2)</f>
        <v>0</v>
      </c>
      <c r="K159" s="203" t="s">
        <v>122</v>
      </c>
      <c r="L159" s="45"/>
      <c r="M159" s="208" t="s">
        <v>20</v>
      </c>
      <c r="N159" s="209" t="s">
        <v>46</v>
      </c>
      <c r="O159" s="85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2" t="s">
        <v>123</v>
      </c>
      <c r="AT159" s="212" t="s">
        <v>118</v>
      </c>
      <c r="AU159" s="212" t="s">
        <v>84</v>
      </c>
      <c r="AY159" s="18" t="s">
        <v>116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8" t="s">
        <v>22</v>
      </c>
      <c r="BK159" s="213">
        <f>ROUND(I159*H159,2)</f>
        <v>0</v>
      </c>
      <c r="BL159" s="18" t="s">
        <v>123</v>
      </c>
      <c r="BM159" s="212" t="s">
        <v>295</v>
      </c>
    </row>
    <row r="160" s="2" customFormat="1">
      <c r="A160" s="39"/>
      <c r="B160" s="40"/>
      <c r="C160" s="41"/>
      <c r="D160" s="216" t="s">
        <v>226</v>
      </c>
      <c r="E160" s="41"/>
      <c r="F160" s="257" t="s">
        <v>296</v>
      </c>
      <c r="G160" s="41"/>
      <c r="H160" s="41"/>
      <c r="I160" s="258"/>
      <c r="J160" s="41"/>
      <c r="K160" s="41"/>
      <c r="L160" s="45"/>
      <c r="M160" s="259"/>
      <c r="N160" s="26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226</v>
      </c>
      <c r="AU160" s="18" t="s">
        <v>84</v>
      </c>
    </row>
    <row r="161" s="14" customFormat="1">
      <c r="A161" s="14"/>
      <c r="B161" s="226"/>
      <c r="C161" s="227"/>
      <c r="D161" s="216" t="s">
        <v>125</v>
      </c>
      <c r="E161" s="228" t="s">
        <v>20</v>
      </c>
      <c r="F161" s="229" t="s">
        <v>297</v>
      </c>
      <c r="G161" s="227"/>
      <c r="H161" s="228" t="s">
        <v>20</v>
      </c>
      <c r="I161" s="230"/>
      <c r="J161" s="227"/>
      <c r="K161" s="227"/>
      <c r="L161" s="231"/>
      <c r="M161" s="232"/>
      <c r="N161" s="233"/>
      <c r="O161" s="233"/>
      <c r="P161" s="233"/>
      <c r="Q161" s="233"/>
      <c r="R161" s="233"/>
      <c r="S161" s="233"/>
      <c r="T161" s="23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5" t="s">
        <v>125</v>
      </c>
      <c r="AU161" s="235" t="s">
        <v>84</v>
      </c>
      <c r="AV161" s="14" t="s">
        <v>22</v>
      </c>
      <c r="AW161" s="14" t="s">
        <v>37</v>
      </c>
      <c r="AX161" s="14" t="s">
        <v>75</v>
      </c>
      <c r="AY161" s="235" t="s">
        <v>116</v>
      </c>
    </row>
    <row r="162" s="13" customFormat="1">
      <c r="A162" s="13"/>
      <c r="B162" s="214"/>
      <c r="C162" s="215"/>
      <c r="D162" s="216" t="s">
        <v>125</v>
      </c>
      <c r="E162" s="217" t="s">
        <v>20</v>
      </c>
      <c r="F162" s="218" t="s">
        <v>298</v>
      </c>
      <c r="G162" s="215"/>
      <c r="H162" s="219">
        <v>10.208</v>
      </c>
      <c r="I162" s="220"/>
      <c r="J162" s="215"/>
      <c r="K162" s="215"/>
      <c r="L162" s="221"/>
      <c r="M162" s="222"/>
      <c r="N162" s="223"/>
      <c r="O162" s="223"/>
      <c r="P162" s="223"/>
      <c r="Q162" s="223"/>
      <c r="R162" s="223"/>
      <c r="S162" s="223"/>
      <c r="T162" s="22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5" t="s">
        <v>125</v>
      </c>
      <c r="AU162" s="225" t="s">
        <v>84</v>
      </c>
      <c r="AV162" s="13" t="s">
        <v>84</v>
      </c>
      <c r="AW162" s="13" t="s">
        <v>37</v>
      </c>
      <c r="AX162" s="13" t="s">
        <v>75</v>
      </c>
      <c r="AY162" s="225" t="s">
        <v>116</v>
      </c>
    </row>
    <row r="163" s="15" customFormat="1">
      <c r="A163" s="15"/>
      <c r="B163" s="236"/>
      <c r="C163" s="237"/>
      <c r="D163" s="216" t="s">
        <v>125</v>
      </c>
      <c r="E163" s="238" t="s">
        <v>20</v>
      </c>
      <c r="F163" s="239" t="s">
        <v>150</v>
      </c>
      <c r="G163" s="237"/>
      <c r="H163" s="240">
        <v>10.208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46" t="s">
        <v>125</v>
      </c>
      <c r="AU163" s="246" t="s">
        <v>84</v>
      </c>
      <c r="AV163" s="15" t="s">
        <v>123</v>
      </c>
      <c r="AW163" s="15" t="s">
        <v>37</v>
      </c>
      <c r="AX163" s="15" t="s">
        <v>22</v>
      </c>
      <c r="AY163" s="246" t="s">
        <v>116</v>
      </c>
    </row>
    <row r="164" s="2" customFormat="1">
      <c r="A164" s="39"/>
      <c r="B164" s="40"/>
      <c r="C164" s="201" t="s">
        <v>299</v>
      </c>
      <c r="D164" s="201" t="s">
        <v>118</v>
      </c>
      <c r="E164" s="202" t="s">
        <v>300</v>
      </c>
      <c r="F164" s="203" t="s">
        <v>193</v>
      </c>
      <c r="G164" s="204" t="s">
        <v>194</v>
      </c>
      <c r="H164" s="205">
        <v>2.552</v>
      </c>
      <c r="I164" s="206"/>
      <c r="J164" s="207">
        <f>ROUND(I164*H164,2)</f>
        <v>0</v>
      </c>
      <c r="K164" s="203" t="s">
        <v>122</v>
      </c>
      <c r="L164" s="45"/>
      <c r="M164" s="261" t="s">
        <v>20</v>
      </c>
      <c r="N164" s="262" t="s">
        <v>46</v>
      </c>
      <c r="O164" s="263"/>
      <c r="P164" s="264">
        <f>O164*H164</f>
        <v>0</v>
      </c>
      <c r="Q164" s="264">
        <v>0</v>
      </c>
      <c r="R164" s="264">
        <f>Q164*H164</f>
        <v>0</v>
      </c>
      <c r="S164" s="264">
        <v>0</v>
      </c>
      <c r="T164" s="26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2" t="s">
        <v>123</v>
      </c>
      <c r="AT164" s="212" t="s">
        <v>118</v>
      </c>
      <c r="AU164" s="212" t="s">
        <v>84</v>
      </c>
      <c r="AY164" s="18" t="s">
        <v>116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8" t="s">
        <v>22</v>
      </c>
      <c r="BK164" s="213">
        <f>ROUND(I164*H164,2)</f>
        <v>0</v>
      </c>
      <c r="BL164" s="18" t="s">
        <v>123</v>
      </c>
      <c r="BM164" s="212" t="s">
        <v>301</v>
      </c>
    </row>
    <row r="165" s="2" customFormat="1" ht="6.96" customHeight="1">
      <c r="A165" s="39"/>
      <c r="B165" s="60"/>
      <c r="C165" s="61"/>
      <c r="D165" s="61"/>
      <c r="E165" s="61"/>
      <c r="F165" s="61"/>
      <c r="G165" s="61"/>
      <c r="H165" s="61"/>
      <c r="I165" s="61"/>
      <c r="J165" s="61"/>
      <c r="K165" s="61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Vkxjn/vseQvYhLxqZNH+j+fEbprXPSso8X23+sDOcshy+OZCEiXV8YR0nrvmqn0SevRylubErYeHsWCVeMT6vg==" hashValue="xPLGQVoKoY5bXvW0MewSNUBkt1Up9y/toFq84SvxLSOCYMBZxbuldncNTqFTsZ4B+IgfNGVkmS5XtY7gL8Vcmw==" algorithmName="SHA-512" password="CC35"/>
  <autoFilter ref="C85:K16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6" customFormat="1" ht="45" customHeight="1">
      <c r="B3" s="270"/>
      <c r="C3" s="271" t="s">
        <v>302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303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304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305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306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307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308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309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310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311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312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82</v>
      </c>
      <c r="F18" s="277" t="s">
        <v>313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314</v>
      </c>
      <c r="F19" s="277" t="s">
        <v>315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316</v>
      </c>
      <c r="F20" s="277" t="s">
        <v>317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318</v>
      </c>
      <c r="F21" s="277" t="s">
        <v>319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320</v>
      </c>
      <c r="F22" s="277" t="s">
        <v>321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322</v>
      </c>
      <c r="F23" s="277" t="s">
        <v>323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324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325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326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327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328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329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330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331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332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102</v>
      </c>
      <c r="F36" s="277"/>
      <c r="G36" s="277" t="s">
        <v>333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334</v>
      </c>
      <c r="F37" s="277"/>
      <c r="G37" s="277" t="s">
        <v>335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56</v>
      </c>
      <c r="F38" s="277"/>
      <c r="G38" s="277" t="s">
        <v>336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57</v>
      </c>
      <c r="F39" s="277"/>
      <c r="G39" s="277" t="s">
        <v>337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103</v>
      </c>
      <c r="F40" s="277"/>
      <c r="G40" s="277" t="s">
        <v>338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104</v>
      </c>
      <c r="F41" s="277"/>
      <c r="G41" s="277" t="s">
        <v>339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340</v>
      </c>
      <c r="F42" s="277"/>
      <c r="G42" s="277" t="s">
        <v>341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342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343</v>
      </c>
      <c r="F44" s="277"/>
      <c r="G44" s="277" t="s">
        <v>344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106</v>
      </c>
      <c r="F45" s="277"/>
      <c r="G45" s="277" t="s">
        <v>345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346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347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348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349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350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351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352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353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354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355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356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357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358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359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360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361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362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363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364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365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366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367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368</v>
      </c>
      <c r="D76" s="295"/>
      <c r="E76" s="295"/>
      <c r="F76" s="295" t="s">
        <v>369</v>
      </c>
      <c r="G76" s="296"/>
      <c r="H76" s="295" t="s">
        <v>57</v>
      </c>
      <c r="I76" s="295" t="s">
        <v>60</v>
      </c>
      <c r="J76" s="295" t="s">
        <v>370</v>
      </c>
      <c r="K76" s="294"/>
    </row>
    <row r="77" s="1" customFormat="1" ht="17.25" customHeight="1">
      <c r="B77" s="292"/>
      <c r="C77" s="297" t="s">
        <v>371</v>
      </c>
      <c r="D77" s="297"/>
      <c r="E77" s="297"/>
      <c r="F77" s="298" t="s">
        <v>372</v>
      </c>
      <c r="G77" s="299"/>
      <c r="H77" s="297"/>
      <c r="I77" s="297"/>
      <c r="J77" s="297" t="s">
        <v>373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56</v>
      </c>
      <c r="D79" s="302"/>
      <c r="E79" s="302"/>
      <c r="F79" s="303" t="s">
        <v>374</v>
      </c>
      <c r="G79" s="304"/>
      <c r="H79" s="280" t="s">
        <v>375</v>
      </c>
      <c r="I79" s="280" t="s">
        <v>376</v>
      </c>
      <c r="J79" s="280">
        <v>20</v>
      </c>
      <c r="K79" s="294"/>
    </row>
    <row r="80" s="1" customFormat="1" ht="15" customHeight="1">
      <c r="B80" s="292"/>
      <c r="C80" s="280" t="s">
        <v>377</v>
      </c>
      <c r="D80" s="280"/>
      <c r="E80" s="280"/>
      <c r="F80" s="303" t="s">
        <v>374</v>
      </c>
      <c r="G80" s="304"/>
      <c r="H80" s="280" t="s">
        <v>378</v>
      </c>
      <c r="I80" s="280" t="s">
        <v>376</v>
      </c>
      <c r="J80" s="280">
        <v>120</v>
      </c>
      <c r="K80" s="294"/>
    </row>
    <row r="81" s="1" customFormat="1" ht="15" customHeight="1">
      <c r="B81" s="305"/>
      <c r="C81" s="280" t="s">
        <v>379</v>
      </c>
      <c r="D81" s="280"/>
      <c r="E81" s="280"/>
      <c r="F81" s="303" t="s">
        <v>380</v>
      </c>
      <c r="G81" s="304"/>
      <c r="H81" s="280" t="s">
        <v>381</v>
      </c>
      <c r="I81" s="280" t="s">
        <v>376</v>
      </c>
      <c r="J81" s="280">
        <v>50</v>
      </c>
      <c r="K81" s="294"/>
    </row>
    <row r="82" s="1" customFormat="1" ht="15" customHeight="1">
      <c r="B82" s="305"/>
      <c r="C82" s="280" t="s">
        <v>382</v>
      </c>
      <c r="D82" s="280"/>
      <c r="E82" s="280"/>
      <c r="F82" s="303" t="s">
        <v>374</v>
      </c>
      <c r="G82" s="304"/>
      <c r="H82" s="280" t="s">
        <v>383</v>
      </c>
      <c r="I82" s="280" t="s">
        <v>384</v>
      </c>
      <c r="J82" s="280"/>
      <c r="K82" s="294"/>
    </row>
    <row r="83" s="1" customFormat="1" ht="15" customHeight="1">
      <c r="B83" s="305"/>
      <c r="C83" s="306" t="s">
        <v>385</v>
      </c>
      <c r="D83" s="306"/>
      <c r="E83" s="306"/>
      <c r="F83" s="307" t="s">
        <v>380</v>
      </c>
      <c r="G83" s="306"/>
      <c r="H83" s="306" t="s">
        <v>386</v>
      </c>
      <c r="I83" s="306" t="s">
        <v>376</v>
      </c>
      <c r="J83" s="306">
        <v>15</v>
      </c>
      <c r="K83" s="294"/>
    </row>
    <row r="84" s="1" customFormat="1" ht="15" customHeight="1">
      <c r="B84" s="305"/>
      <c r="C84" s="306" t="s">
        <v>387</v>
      </c>
      <c r="D84" s="306"/>
      <c r="E84" s="306"/>
      <c r="F84" s="307" t="s">
        <v>380</v>
      </c>
      <c r="G84" s="306"/>
      <c r="H84" s="306" t="s">
        <v>388</v>
      </c>
      <c r="I84" s="306" t="s">
        <v>376</v>
      </c>
      <c r="J84" s="306">
        <v>15</v>
      </c>
      <c r="K84" s="294"/>
    </row>
    <row r="85" s="1" customFormat="1" ht="15" customHeight="1">
      <c r="B85" s="305"/>
      <c r="C85" s="306" t="s">
        <v>389</v>
      </c>
      <c r="D85" s="306"/>
      <c r="E85" s="306"/>
      <c r="F85" s="307" t="s">
        <v>380</v>
      </c>
      <c r="G85" s="306"/>
      <c r="H85" s="306" t="s">
        <v>390</v>
      </c>
      <c r="I85" s="306" t="s">
        <v>376</v>
      </c>
      <c r="J85" s="306">
        <v>20</v>
      </c>
      <c r="K85" s="294"/>
    </row>
    <row r="86" s="1" customFormat="1" ht="15" customHeight="1">
      <c r="B86" s="305"/>
      <c r="C86" s="306" t="s">
        <v>391</v>
      </c>
      <c r="D86" s="306"/>
      <c r="E86" s="306"/>
      <c r="F86" s="307" t="s">
        <v>380</v>
      </c>
      <c r="G86" s="306"/>
      <c r="H86" s="306" t="s">
        <v>392</v>
      </c>
      <c r="I86" s="306" t="s">
        <v>376</v>
      </c>
      <c r="J86" s="306">
        <v>20</v>
      </c>
      <c r="K86" s="294"/>
    </row>
    <row r="87" s="1" customFormat="1" ht="15" customHeight="1">
      <c r="B87" s="305"/>
      <c r="C87" s="280" t="s">
        <v>393</v>
      </c>
      <c r="D87" s="280"/>
      <c r="E87" s="280"/>
      <c r="F87" s="303" t="s">
        <v>380</v>
      </c>
      <c r="G87" s="304"/>
      <c r="H87" s="280" t="s">
        <v>394</v>
      </c>
      <c r="I87" s="280" t="s">
        <v>376</v>
      </c>
      <c r="J87" s="280">
        <v>50</v>
      </c>
      <c r="K87" s="294"/>
    </row>
    <row r="88" s="1" customFormat="1" ht="15" customHeight="1">
      <c r="B88" s="305"/>
      <c r="C88" s="280" t="s">
        <v>395</v>
      </c>
      <c r="D88" s="280"/>
      <c r="E88" s="280"/>
      <c r="F88" s="303" t="s">
        <v>380</v>
      </c>
      <c r="G88" s="304"/>
      <c r="H88" s="280" t="s">
        <v>396</v>
      </c>
      <c r="I88" s="280" t="s">
        <v>376</v>
      </c>
      <c r="J88" s="280">
        <v>20</v>
      </c>
      <c r="K88" s="294"/>
    </row>
    <row r="89" s="1" customFormat="1" ht="15" customHeight="1">
      <c r="B89" s="305"/>
      <c r="C89" s="280" t="s">
        <v>397</v>
      </c>
      <c r="D89" s="280"/>
      <c r="E89" s="280"/>
      <c r="F89" s="303" t="s">
        <v>380</v>
      </c>
      <c r="G89" s="304"/>
      <c r="H89" s="280" t="s">
        <v>398</v>
      </c>
      <c r="I89" s="280" t="s">
        <v>376</v>
      </c>
      <c r="J89" s="280">
        <v>20</v>
      </c>
      <c r="K89" s="294"/>
    </row>
    <row r="90" s="1" customFormat="1" ht="15" customHeight="1">
      <c r="B90" s="305"/>
      <c r="C90" s="280" t="s">
        <v>399</v>
      </c>
      <c r="D90" s="280"/>
      <c r="E90" s="280"/>
      <c r="F90" s="303" t="s">
        <v>380</v>
      </c>
      <c r="G90" s="304"/>
      <c r="H90" s="280" t="s">
        <v>400</v>
      </c>
      <c r="I90" s="280" t="s">
        <v>376</v>
      </c>
      <c r="J90" s="280">
        <v>50</v>
      </c>
      <c r="K90" s="294"/>
    </row>
    <row r="91" s="1" customFormat="1" ht="15" customHeight="1">
      <c r="B91" s="305"/>
      <c r="C91" s="280" t="s">
        <v>401</v>
      </c>
      <c r="D91" s="280"/>
      <c r="E91" s="280"/>
      <c r="F91" s="303" t="s">
        <v>380</v>
      </c>
      <c r="G91" s="304"/>
      <c r="H91" s="280" t="s">
        <v>401</v>
      </c>
      <c r="I91" s="280" t="s">
        <v>376</v>
      </c>
      <c r="J91" s="280">
        <v>50</v>
      </c>
      <c r="K91" s="294"/>
    </row>
    <row r="92" s="1" customFormat="1" ht="15" customHeight="1">
      <c r="B92" s="305"/>
      <c r="C92" s="280" t="s">
        <v>402</v>
      </c>
      <c r="D92" s="280"/>
      <c r="E92" s="280"/>
      <c r="F92" s="303" t="s">
        <v>380</v>
      </c>
      <c r="G92" s="304"/>
      <c r="H92" s="280" t="s">
        <v>403</v>
      </c>
      <c r="I92" s="280" t="s">
        <v>376</v>
      </c>
      <c r="J92" s="280">
        <v>255</v>
      </c>
      <c r="K92" s="294"/>
    </row>
    <row r="93" s="1" customFormat="1" ht="15" customHeight="1">
      <c r="B93" s="305"/>
      <c r="C93" s="280" t="s">
        <v>404</v>
      </c>
      <c r="D93" s="280"/>
      <c r="E93" s="280"/>
      <c r="F93" s="303" t="s">
        <v>374</v>
      </c>
      <c r="G93" s="304"/>
      <c r="H93" s="280" t="s">
        <v>405</v>
      </c>
      <c r="I93" s="280" t="s">
        <v>406</v>
      </c>
      <c r="J93" s="280"/>
      <c r="K93" s="294"/>
    </row>
    <row r="94" s="1" customFormat="1" ht="15" customHeight="1">
      <c r="B94" s="305"/>
      <c r="C94" s="280" t="s">
        <v>407</v>
      </c>
      <c r="D94" s="280"/>
      <c r="E94" s="280"/>
      <c r="F94" s="303" t="s">
        <v>374</v>
      </c>
      <c r="G94" s="304"/>
      <c r="H94" s="280" t="s">
        <v>408</v>
      </c>
      <c r="I94" s="280" t="s">
        <v>409</v>
      </c>
      <c r="J94" s="280"/>
      <c r="K94" s="294"/>
    </row>
    <row r="95" s="1" customFormat="1" ht="15" customHeight="1">
      <c r="B95" s="305"/>
      <c r="C95" s="280" t="s">
        <v>410</v>
      </c>
      <c r="D95" s="280"/>
      <c r="E95" s="280"/>
      <c r="F95" s="303" t="s">
        <v>374</v>
      </c>
      <c r="G95" s="304"/>
      <c r="H95" s="280" t="s">
        <v>410</v>
      </c>
      <c r="I95" s="280" t="s">
        <v>409</v>
      </c>
      <c r="J95" s="280"/>
      <c r="K95" s="294"/>
    </row>
    <row r="96" s="1" customFormat="1" ht="15" customHeight="1">
      <c r="B96" s="305"/>
      <c r="C96" s="280" t="s">
        <v>41</v>
      </c>
      <c r="D96" s="280"/>
      <c r="E96" s="280"/>
      <c r="F96" s="303" t="s">
        <v>374</v>
      </c>
      <c r="G96" s="304"/>
      <c r="H96" s="280" t="s">
        <v>411</v>
      </c>
      <c r="I96" s="280" t="s">
        <v>409</v>
      </c>
      <c r="J96" s="280"/>
      <c r="K96" s="294"/>
    </row>
    <row r="97" s="1" customFormat="1" ht="15" customHeight="1">
      <c r="B97" s="305"/>
      <c r="C97" s="280" t="s">
        <v>51</v>
      </c>
      <c r="D97" s="280"/>
      <c r="E97" s="280"/>
      <c r="F97" s="303" t="s">
        <v>374</v>
      </c>
      <c r="G97" s="304"/>
      <c r="H97" s="280" t="s">
        <v>412</v>
      </c>
      <c r="I97" s="280" t="s">
        <v>409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413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368</v>
      </c>
      <c r="D103" s="295"/>
      <c r="E103" s="295"/>
      <c r="F103" s="295" t="s">
        <v>369</v>
      </c>
      <c r="G103" s="296"/>
      <c r="H103" s="295" t="s">
        <v>57</v>
      </c>
      <c r="I103" s="295" t="s">
        <v>60</v>
      </c>
      <c r="J103" s="295" t="s">
        <v>370</v>
      </c>
      <c r="K103" s="294"/>
    </row>
    <row r="104" s="1" customFormat="1" ht="17.25" customHeight="1">
      <c r="B104" s="292"/>
      <c r="C104" s="297" t="s">
        <v>371</v>
      </c>
      <c r="D104" s="297"/>
      <c r="E104" s="297"/>
      <c r="F104" s="298" t="s">
        <v>372</v>
      </c>
      <c r="G104" s="299"/>
      <c r="H104" s="297"/>
      <c r="I104" s="297"/>
      <c r="J104" s="297" t="s">
        <v>373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56</v>
      </c>
      <c r="D106" s="302"/>
      <c r="E106" s="302"/>
      <c r="F106" s="303" t="s">
        <v>374</v>
      </c>
      <c r="G106" s="280"/>
      <c r="H106" s="280" t="s">
        <v>414</v>
      </c>
      <c r="I106" s="280" t="s">
        <v>376</v>
      </c>
      <c r="J106" s="280">
        <v>20</v>
      </c>
      <c r="K106" s="294"/>
    </row>
    <row r="107" s="1" customFormat="1" ht="15" customHeight="1">
      <c r="B107" s="292"/>
      <c r="C107" s="280" t="s">
        <v>377</v>
      </c>
      <c r="D107" s="280"/>
      <c r="E107" s="280"/>
      <c r="F107" s="303" t="s">
        <v>374</v>
      </c>
      <c r="G107" s="280"/>
      <c r="H107" s="280" t="s">
        <v>414</v>
      </c>
      <c r="I107" s="280" t="s">
        <v>376</v>
      </c>
      <c r="J107" s="280">
        <v>120</v>
      </c>
      <c r="K107" s="294"/>
    </row>
    <row r="108" s="1" customFormat="1" ht="15" customHeight="1">
      <c r="B108" s="305"/>
      <c r="C108" s="280" t="s">
        <v>379</v>
      </c>
      <c r="D108" s="280"/>
      <c r="E108" s="280"/>
      <c r="F108" s="303" t="s">
        <v>380</v>
      </c>
      <c r="G108" s="280"/>
      <c r="H108" s="280" t="s">
        <v>414</v>
      </c>
      <c r="I108" s="280" t="s">
        <v>376</v>
      </c>
      <c r="J108" s="280">
        <v>50</v>
      </c>
      <c r="K108" s="294"/>
    </row>
    <row r="109" s="1" customFormat="1" ht="15" customHeight="1">
      <c r="B109" s="305"/>
      <c r="C109" s="280" t="s">
        <v>382</v>
      </c>
      <c r="D109" s="280"/>
      <c r="E109" s="280"/>
      <c r="F109" s="303" t="s">
        <v>374</v>
      </c>
      <c r="G109" s="280"/>
      <c r="H109" s="280" t="s">
        <v>414</v>
      </c>
      <c r="I109" s="280" t="s">
        <v>384</v>
      </c>
      <c r="J109" s="280"/>
      <c r="K109" s="294"/>
    </row>
    <row r="110" s="1" customFormat="1" ht="15" customHeight="1">
      <c r="B110" s="305"/>
      <c r="C110" s="280" t="s">
        <v>393</v>
      </c>
      <c r="D110" s="280"/>
      <c r="E110" s="280"/>
      <c r="F110" s="303" t="s">
        <v>380</v>
      </c>
      <c r="G110" s="280"/>
      <c r="H110" s="280" t="s">
        <v>414</v>
      </c>
      <c r="I110" s="280" t="s">
        <v>376</v>
      </c>
      <c r="J110" s="280">
        <v>50</v>
      </c>
      <c r="K110" s="294"/>
    </row>
    <row r="111" s="1" customFormat="1" ht="15" customHeight="1">
      <c r="B111" s="305"/>
      <c r="C111" s="280" t="s">
        <v>401</v>
      </c>
      <c r="D111" s="280"/>
      <c r="E111" s="280"/>
      <c r="F111" s="303" t="s">
        <v>380</v>
      </c>
      <c r="G111" s="280"/>
      <c r="H111" s="280" t="s">
        <v>414</v>
      </c>
      <c r="I111" s="280" t="s">
        <v>376</v>
      </c>
      <c r="J111" s="280">
        <v>50</v>
      </c>
      <c r="K111" s="294"/>
    </row>
    <row r="112" s="1" customFormat="1" ht="15" customHeight="1">
      <c r="B112" s="305"/>
      <c r="C112" s="280" t="s">
        <v>399</v>
      </c>
      <c r="D112" s="280"/>
      <c r="E112" s="280"/>
      <c r="F112" s="303" t="s">
        <v>380</v>
      </c>
      <c r="G112" s="280"/>
      <c r="H112" s="280" t="s">
        <v>414</v>
      </c>
      <c r="I112" s="280" t="s">
        <v>376</v>
      </c>
      <c r="J112" s="280">
        <v>50</v>
      </c>
      <c r="K112" s="294"/>
    </row>
    <row r="113" s="1" customFormat="1" ht="15" customHeight="1">
      <c r="B113" s="305"/>
      <c r="C113" s="280" t="s">
        <v>56</v>
      </c>
      <c r="D113" s="280"/>
      <c r="E113" s="280"/>
      <c r="F113" s="303" t="s">
        <v>374</v>
      </c>
      <c r="G113" s="280"/>
      <c r="H113" s="280" t="s">
        <v>415</v>
      </c>
      <c r="I113" s="280" t="s">
        <v>376</v>
      </c>
      <c r="J113" s="280">
        <v>20</v>
      </c>
      <c r="K113" s="294"/>
    </row>
    <row r="114" s="1" customFormat="1" ht="15" customHeight="1">
      <c r="B114" s="305"/>
      <c r="C114" s="280" t="s">
        <v>416</v>
      </c>
      <c r="D114" s="280"/>
      <c r="E114" s="280"/>
      <c r="F114" s="303" t="s">
        <v>374</v>
      </c>
      <c r="G114" s="280"/>
      <c r="H114" s="280" t="s">
        <v>417</v>
      </c>
      <c r="I114" s="280" t="s">
        <v>376</v>
      </c>
      <c r="J114" s="280">
        <v>120</v>
      </c>
      <c r="K114" s="294"/>
    </row>
    <row r="115" s="1" customFormat="1" ht="15" customHeight="1">
      <c r="B115" s="305"/>
      <c r="C115" s="280" t="s">
        <v>41</v>
      </c>
      <c r="D115" s="280"/>
      <c r="E115" s="280"/>
      <c r="F115" s="303" t="s">
        <v>374</v>
      </c>
      <c r="G115" s="280"/>
      <c r="H115" s="280" t="s">
        <v>418</v>
      </c>
      <c r="I115" s="280" t="s">
        <v>409</v>
      </c>
      <c r="J115" s="280"/>
      <c r="K115" s="294"/>
    </row>
    <row r="116" s="1" customFormat="1" ht="15" customHeight="1">
      <c r="B116" s="305"/>
      <c r="C116" s="280" t="s">
        <v>51</v>
      </c>
      <c r="D116" s="280"/>
      <c r="E116" s="280"/>
      <c r="F116" s="303" t="s">
        <v>374</v>
      </c>
      <c r="G116" s="280"/>
      <c r="H116" s="280" t="s">
        <v>419</v>
      </c>
      <c r="I116" s="280" t="s">
        <v>409</v>
      </c>
      <c r="J116" s="280"/>
      <c r="K116" s="294"/>
    </row>
    <row r="117" s="1" customFormat="1" ht="15" customHeight="1">
      <c r="B117" s="305"/>
      <c r="C117" s="280" t="s">
        <v>60</v>
      </c>
      <c r="D117" s="280"/>
      <c r="E117" s="280"/>
      <c r="F117" s="303" t="s">
        <v>374</v>
      </c>
      <c r="G117" s="280"/>
      <c r="H117" s="280" t="s">
        <v>420</v>
      </c>
      <c r="I117" s="280" t="s">
        <v>421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422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368</v>
      </c>
      <c r="D123" s="295"/>
      <c r="E123" s="295"/>
      <c r="F123" s="295" t="s">
        <v>369</v>
      </c>
      <c r="G123" s="296"/>
      <c r="H123" s="295" t="s">
        <v>57</v>
      </c>
      <c r="I123" s="295" t="s">
        <v>60</v>
      </c>
      <c r="J123" s="295" t="s">
        <v>370</v>
      </c>
      <c r="K123" s="324"/>
    </row>
    <row r="124" s="1" customFormat="1" ht="17.25" customHeight="1">
      <c r="B124" s="323"/>
      <c r="C124" s="297" t="s">
        <v>371</v>
      </c>
      <c r="D124" s="297"/>
      <c r="E124" s="297"/>
      <c r="F124" s="298" t="s">
        <v>372</v>
      </c>
      <c r="G124" s="299"/>
      <c r="H124" s="297"/>
      <c r="I124" s="297"/>
      <c r="J124" s="297" t="s">
        <v>373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377</v>
      </c>
      <c r="D126" s="302"/>
      <c r="E126" s="302"/>
      <c r="F126" s="303" t="s">
        <v>374</v>
      </c>
      <c r="G126" s="280"/>
      <c r="H126" s="280" t="s">
        <v>414</v>
      </c>
      <c r="I126" s="280" t="s">
        <v>376</v>
      </c>
      <c r="J126" s="280">
        <v>120</v>
      </c>
      <c r="K126" s="328"/>
    </row>
    <row r="127" s="1" customFormat="1" ht="15" customHeight="1">
      <c r="B127" s="325"/>
      <c r="C127" s="280" t="s">
        <v>423</v>
      </c>
      <c r="D127" s="280"/>
      <c r="E127" s="280"/>
      <c r="F127" s="303" t="s">
        <v>374</v>
      </c>
      <c r="G127" s="280"/>
      <c r="H127" s="280" t="s">
        <v>424</v>
      </c>
      <c r="I127" s="280" t="s">
        <v>376</v>
      </c>
      <c r="J127" s="280" t="s">
        <v>425</v>
      </c>
      <c r="K127" s="328"/>
    </row>
    <row r="128" s="1" customFormat="1" ht="15" customHeight="1">
      <c r="B128" s="325"/>
      <c r="C128" s="280" t="s">
        <v>322</v>
      </c>
      <c r="D128" s="280"/>
      <c r="E128" s="280"/>
      <c r="F128" s="303" t="s">
        <v>374</v>
      </c>
      <c r="G128" s="280"/>
      <c r="H128" s="280" t="s">
        <v>426</v>
      </c>
      <c r="I128" s="280" t="s">
        <v>376</v>
      </c>
      <c r="J128" s="280" t="s">
        <v>425</v>
      </c>
      <c r="K128" s="328"/>
    </row>
    <row r="129" s="1" customFormat="1" ht="15" customHeight="1">
      <c r="B129" s="325"/>
      <c r="C129" s="280" t="s">
        <v>385</v>
      </c>
      <c r="D129" s="280"/>
      <c r="E129" s="280"/>
      <c r="F129" s="303" t="s">
        <v>380</v>
      </c>
      <c r="G129" s="280"/>
      <c r="H129" s="280" t="s">
        <v>386</v>
      </c>
      <c r="I129" s="280" t="s">
        <v>376</v>
      </c>
      <c r="J129" s="280">
        <v>15</v>
      </c>
      <c r="K129" s="328"/>
    </row>
    <row r="130" s="1" customFormat="1" ht="15" customHeight="1">
      <c r="B130" s="325"/>
      <c r="C130" s="306" t="s">
        <v>387</v>
      </c>
      <c r="D130" s="306"/>
      <c r="E130" s="306"/>
      <c r="F130" s="307" t="s">
        <v>380</v>
      </c>
      <c r="G130" s="306"/>
      <c r="H130" s="306" t="s">
        <v>388</v>
      </c>
      <c r="I130" s="306" t="s">
        <v>376</v>
      </c>
      <c r="J130" s="306">
        <v>15</v>
      </c>
      <c r="K130" s="328"/>
    </row>
    <row r="131" s="1" customFormat="1" ht="15" customHeight="1">
      <c r="B131" s="325"/>
      <c r="C131" s="306" t="s">
        <v>389</v>
      </c>
      <c r="D131" s="306"/>
      <c r="E131" s="306"/>
      <c r="F131" s="307" t="s">
        <v>380</v>
      </c>
      <c r="G131" s="306"/>
      <c r="H131" s="306" t="s">
        <v>390</v>
      </c>
      <c r="I131" s="306" t="s">
        <v>376</v>
      </c>
      <c r="J131" s="306">
        <v>20</v>
      </c>
      <c r="K131" s="328"/>
    </row>
    <row r="132" s="1" customFormat="1" ht="15" customHeight="1">
      <c r="B132" s="325"/>
      <c r="C132" s="306" t="s">
        <v>391</v>
      </c>
      <c r="D132" s="306"/>
      <c r="E132" s="306"/>
      <c r="F132" s="307" t="s">
        <v>380</v>
      </c>
      <c r="G132" s="306"/>
      <c r="H132" s="306" t="s">
        <v>392</v>
      </c>
      <c r="I132" s="306" t="s">
        <v>376</v>
      </c>
      <c r="J132" s="306">
        <v>20</v>
      </c>
      <c r="K132" s="328"/>
    </row>
    <row r="133" s="1" customFormat="1" ht="15" customHeight="1">
      <c r="B133" s="325"/>
      <c r="C133" s="280" t="s">
        <v>379</v>
      </c>
      <c r="D133" s="280"/>
      <c r="E133" s="280"/>
      <c r="F133" s="303" t="s">
        <v>380</v>
      </c>
      <c r="G133" s="280"/>
      <c r="H133" s="280" t="s">
        <v>414</v>
      </c>
      <c r="I133" s="280" t="s">
        <v>376</v>
      </c>
      <c r="J133" s="280">
        <v>50</v>
      </c>
      <c r="K133" s="328"/>
    </row>
    <row r="134" s="1" customFormat="1" ht="15" customHeight="1">
      <c r="B134" s="325"/>
      <c r="C134" s="280" t="s">
        <v>393</v>
      </c>
      <c r="D134" s="280"/>
      <c r="E134" s="280"/>
      <c r="F134" s="303" t="s">
        <v>380</v>
      </c>
      <c r="G134" s="280"/>
      <c r="H134" s="280" t="s">
        <v>414</v>
      </c>
      <c r="I134" s="280" t="s">
        <v>376</v>
      </c>
      <c r="J134" s="280">
        <v>50</v>
      </c>
      <c r="K134" s="328"/>
    </row>
    <row r="135" s="1" customFormat="1" ht="15" customHeight="1">
      <c r="B135" s="325"/>
      <c r="C135" s="280" t="s">
        <v>399</v>
      </c>
      <c r="D135" s="280"/>
      <c r="E135" s="280"/>
      <c r="F135" s="303" t="s">
        <v>380</v>
      </c>
      <c r="G135" s="280"/>
      <c r="H135" s="280" t="s">
        <v>414</v>
      </c>
      <c r="I135" s="280" t="s">
        <v>376</v>
      </c>
      <c r="J135" s="280">
        <v>50</v>
      </c>
      <c r="K135" s="328"/>
    </row>
    <row r="136" s="1" customFormat="1" ht="15" customHeight="1">
      <c r="B136" s="325"/>
      <c r="C136" s="280" t="s">
        <v>401</v>
      </c>
      <c r="D136" s="280"/>
      <c r="E136" s="280"/>
      <c r="F136" s="303" t="s">
        <v>380</v>
      </c>
      <c r="G136" s="280"/>
      <c r="H136" s="280" t="s">
        <v>414</v>
      </c>
      <c r="I136" s="280" t="s">
        <v>376</v>
      </c>
      <c r="J136" s="280">
        <v>50</v>
      </c>
      <c r="K136" s="328"/>
    </row>
    <row r="137" s="1" customFormat="1" ht="15" customHeight="1">
      <c r="B137" s="325"/>
      <c r="C137" s="280" t="s">
        <v>402</v>
      </c>
      <c r="D137" s="280"/>
      <c r="E137" s="280"/>
      <c r="F137" s="303" t="s">
        <v>380</v>
      </c>
      <c r="G137" s="280"/>
      <c r="H137" s="280" t="s">
        <v>427</v>
      </c>
      <c r="I137" s="280" t="s">
        <v>376</v>
      </c>
      <c r="J137" s="280">
        <v>255</v>
      </c>
      <c r="K137" s="328"/>
    </row>
    <row r="138" s="1" customFormat="1" ht="15" customHeight="1">
      <c r="B138" s="325"/>
      <c r="C138" s="280" t="s">
        <v>404</v>
      </c>
      <c r="D138" s="280"/>
      <c r="E138" s="280"/>
      <c r="F138" s="303" t="s">
        <v>374</v>
      </c>
      <c r="G138" s="280"/>
      <c r="H138" s="280" t="s">
        <v>428</v>
      </c>
      <c r="I138" s="280" t="s">
        <v>406</v>
      </c>
      <c r="J138" s="280"/>
      <c r="K138" s="328"/>
    </row>
    <row r="139" s="1" customFormat="1" ht="15" customHeight="1">
      <c r="B139" s="325"/>
      <c r="C139" s="280" t="s">
        <v>407</v>
      </c>
      <c r="D139" s="280"/>
      <c r="E139" s="280"/>
      <c r="F139" s="303" t="s">
        <v>374</v>
      </c>
      <c r="G139" s="280"/>
      <c r="H139" s="280" t="s">
        <v>429</v>
      </c>
      <c r="I139" s="280" t="s">
        <v>409</v>
      </c>
      <c r="J139" s="280"/>
      <c r="K139" s="328"/>
    </row>
    <row r="140" s="1" customFormat="1" ht="15" customHeight="1">
      <c r="B140" s="325"/>
      <c r="C140" s="280" t="s">
        <v>410</v>
      </c>
      <c r="D140" s="280"/>
      <c r="E140" s="280"/>
      <c r="F140" s="303" t="s">
        <v>374</v>
      </c>
      <c r="G140" s="280"/>
      <c r="H140" s="280" t="s">
        <v>410</v>
      </c>
      <c r="I140" s="280" t="s">
        <v>409</v>
      </c>
      <c r="J140" s="280"/>
      <c r="K140" s="328"/>
    </row>
    <row r="141" s="1" customFormat="1" ht="15" customHeight="1">
      <c r="B141" s="325"/>
      <c r="C141" s="280" t="s">
        <v>41</v>
      </c>
      <c r="D141" s="280"/>
      <c r="E141" s="280"/>
      <c r="F141" s="303" t="s">
        <v>374</v>
      </c>
      <c r="G141" s="280"/>
      <c r="H141" s="280" t="s">
        <v>430</v>
      </c>
      <c r="I141" s="280" t="s">
        <v>409</v>
      </c>
      <c r="J141" s="280"/>
      <c r="K141" s="328"/>
    </row>
    <row r="142" s="1" customFormat="1" ht="15" customHeight="1">
      <c r="B142" s="325"/>
      <c r="C142" s="280" t="s">
        <v>431</v>
      </c>
      <c r="D142" s="280"/>
      <c r="E142" s="280"/>
      <c r="F142" s="303" t="s">
        <v>374</v>
      </c>
      <c r="G142" s="280"/>
      <c r="H142" s="280" t="s">
        <v>432</v>
      </c>
      <c r="I142" s="280" t="s">
        <v>409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433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368</v>
      </c>
      <c r="D148" s="295"/>
      <c r="E148" s="295"/>
      <c r="F148" s="295" t="s">
        <v>369</v>
      </c>
      <c r="G148" s="296"/>
      <c r="H148" s="295" t="s">
        <v>57</v>
      </c>
      <c r="I148" s="295" t="s">
        <v>60</v>
      </c>
      <c r="J148" s="295" t="s">
        <v>370</v>
      </c>
      <c r="K148" s="294"/>
    </row>
    <row r="149" s="1" customFormat="1" ht="17.25" customHeight="1">
      <c r="B149" s="292"/>
      <c r="C149" s="297" t="s">
        <v>371</v>
      </c>
      <c r="D149" s="297"/>
      <c r="E149" s="297"/>
      <c r="F149" s="298" t="s">
        <v>372</v>
      </c>
      <c r="G149" s="299"/>
      <c r="H149" s="297"/>
      <c r="I149" s="297"/>
      <c r="J149" s="297" t="s">
        <v>373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377</v>
      </c>
      <c r="D151" s="280"/>
      <c r="E151" s="280"/>
      <c r="F151" s="333" t="s">
        <v>374</v>
      </c>
      <c r="G151" s="280"/>
      <c r="H151" s="332" t="s">
        <v>414</v>
      </c>
      <c r="I151" s="332" t="s">
        <v>376</v>
      </c>
      <c r="J151" s="332">
        <v>120</v>
      </c>
      <c r="K151" s="328"/>
    </row>
    <row r="152" s="1" customFormat="1" ht="15" customHeight="1">
      <c r="B152" s="305"/>
      <c r="C152" s="332" t="s">
        <v>423</v>
      </c>
      <c r="D152" s="280"/>
      <c r="E152" s="280"/>
      <c r="F152" s="333" t="s">
        <v>374</v>
      </c>
      <c r="G152" s="280"/>
      <c r="H152" s="332" t="s">
        <v>434</v>
      </c>
      <c r="I152" s="332" t="s">
        <v>376</v>
      </c>
      <c r="J152" s="332" t="s">
        <v>425</v>
      </c>
      <c r="K152" s="328"/>
    </row>
    <row r="153" s="1" customFormat="1" ht="15" customHeight="1">
      <c r="B153" s="305"/>
      <c r="C153" s="332" t="s">
        <v>322</v>
      </c>
      <c r="D153" s="280"/>
      <c r="E153" s="280"/>
      <c r="F153" s="333" t="s">
        <v>374</v>
      </c>
      <c r="G153" s="280"/>
      <c r="H153" s="332" t="s">
        <v>435</v>
      </c>
      <c r="I153" s="332" t="s">
        <v>376</v>
      </c>
      <c r="J153" s="332" t="s">
        <v>425</v>
      </c>
      <c r="K153" s="328"/>
    </row>
    <row r="154" s="1" customFormat="1" ht="15" customHeight="1">
      <c r="B154" s="305"/>
      <c r="C154" s="332" t="s">
        <v>379</v>
      </c>
      <c r="D154" s="280"/>
      <c r="E154" s="280"/>
      <c r="F154" s="333" t="s">
        <v>380</v>
      </c>
      <c r="G154" s="280"/>
      <c r="H154" s="332" t="s">
        <v>414</v>
      </c>
      <c r="I154" s="332" t="s">
        <v>376</v>
      </c>
      <c r="J154" s="332">
        <v>50</v>
      </c>
      <c r="K154" s="328"/>
    </row>
    <row r="155" s="1" customFormat="1" ht="15" customHeight="1">
      <c r="B155" s="305"/>
      <c r="C155" s="332" t="s">
        <v>382</v>
      </c>
      <c r="D155" s="280"/>
      <c r="E155" s="280"/>
      <c r="F155" s="333" t="s">
        <v>374</v>
      </c>
      <c r="G155" s="280"/>
      <c r="H155" s="332" t="s">
        <v>414</v>
      </c>
      <c r="I155" s="332" t="s">
        <v>384</v>
      </c>
      <c r="J155" s="332"/>
      <c r="K155" s="328"/>
    </row>
    <row r="156" s="1" customFormat="1" ht="15" customHeight="1">
      <c r="B156" s="305"/>
      <c r="C156" s="332" t="s">
        <v>393</v>
      </c>
      <c r="D156" s="280"/>
      <c r="E156" s="280"/>
      <c r="F156" s="333" t="s">
        <v>380</v>
      </c>
      <c r="G156" s="280"/>
      <c r="H156" s="332" t="s">
        <v>414</v>
      </c>
      <c r="I156" s="332" t="s">
        <v>376</v>
      </c>
      <c r="J156" s="332">
        <v>50</v>
      </c>
      <c r="K156" s="328"/>
    </row>
    <row r="157" s="1" customFormat="1" ht="15" customHeight="1">
      <c r="B157" s="305"/>
      <c r="C157" s="332" t="s">
        <v>401</v>
      </c>
      <c r="D157" s="280"/>
      <c r="E157" s="280"/>
      <c r="F157" s="333" t="s">
        <v>380</v>
      </c>
      <c r="G157" s="280"/>
      <c r="H157" s="332" t="s">
        <v>414</v>
      </c>
      <c r="I157" s="332" t="s">
        <v>376</v>
      </c>
      <c r="J157" s="332">
        <v>50</v>
      </c>
      <c r="K157" s="328"/>
    </row>
    <row r="158" s="1" customFormat="1" ht="15" customHeight="1">
      <c r="B158" s="305"/>
      <c r="C158" s="332" t="s">
        <v>399</v>
      </c>
      <c r="D158" s="280"/>
      <c r="E158" s="280"/>
      <c r="F158" s="333" t="s">
        <v>380</v>
      </c>
      <c r="G158" s="280"/>
      <c r="H158" s="332" t="s">
        <v>414</v>
      </c>
      <c r="I158" s="332" t="s">
        <v>376</v>
      </c>
      <c r="J158" s="332">
        <v>50</v>
      </c>
      <c r="K158" s="328"/>
    </row>
    <row r="159" s="1" customFormat="1" ht="15" customHeight="1">
      <c r="B159" s="305"/>
      <c r="C159" s="332" t="s">
        <v>91</v>
      </c>
      <c r="D159" s="280"/>
      <c r="E159" s="280"/>
      <c r="F159" s="333" t="s">
        <v>374</v>
      </c>
      <c r="G159" s="280"/>
      <c r="H159" s="332" t="s">
        <v>436</v>
      </c>
      <c r="I159" s="332" t="s">
        <v>376</v>
      </c>
      <c r="J159" s="332" t="s">
        <v>437</v>
      </c>
      <c r="K159" s="328"/>
    </row>
    <row r="160" s="1" customFormat="1" ht="15" customHeight="1">
      <c r="B160" s="305"/>
      <c r="C160" s="332" t="s">
        <v>438</v>
      </c>
      <c r="D160" s="280"/>
      <c r="E160" s="280"/>
      <c r="F160" s="333" t="s">
        <v>374</v>
      </c>
      <c r="G160" s="280"/>
      <c r="H160" s="332" t="s">
        <v>439</v>
      </c>
      <c r="I160" s="332" t="s">
        <v>409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440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368</v>
      </c>
      <c r="D166" s="295"/>
      <c r="E166" s="295"/>
      <c r="F166" s="295" t="s">
        <v>369</v>
      </c>
      <c r="G166" s="337"/>
      <c r="H166" s="338" t="s">
        <v>57</v>
      </c>
      <c r="I166" s="338" t="s">
        <v>60</v>
      </c>
      <c r="J166" s="295" t="s">
        <v>370</v>
      </c>
      <c r="K166" s="272"/>
    </row>
    <row r="167" s="1" customFormat="1" ht="17.25" customHeight="1">
      <c r="B167" s="273"/>
      <c r="C167" s="297" t="s">
        <v>371</v>
      </c>
      <c r="D167" s="297"/>
      <c r="E167" s="297"/>
      <c r="F167" s="298" t="s">
        <v>372</v>
      </c>
      <c r="G167" s="339"/>
      <c r="H167" s="340"/>
      <c r="I167" s="340"/>
      <c r="J167" s="297" t="s">
        <v>373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377</v>
      </c>
      <c r="D169" s="280"/>
      <c r="E169" s="280"/>
      <c r="F169" s="303" t="s">
        <v>374</v>
      </c>
      <c r="G169" s="280"/>
      <c r="H169" s="280" t="s">
        <v>414</v>
      </c>
      <c r="I169" s="280" t="s">
        <v>376</v>
      </c>
      <c r="J169" s="280">
        <v>120</v>
      </c>
      <c r="K169" s="328"/>
    </row>
    <row r="170" s="1" customFormat="1" ht="15" customHeight="1">
      <c r="B170" s="305"/>
      <c r="C170" s="280" t="s">
        <v>423</v>
      </c>
      <c r="D170" s="280"/>
      <c r="E170" s="280"/>
      <c r="F170" s="303" t="s">
        <v>374</v>
      </c>
      <c r="G170" s="280"/>
      <c r="H170" s="280" t="s">
        <v>424</v>
      </c>
      <c r="I170" s="280" t="s">
        <v>376</v>
      </c>
      <c r="J170" s="280" t="s">
        <v>425</v>
      </c>
      <c r="K170" s="328"/>
    </row>
    <row r="171" s="1" customFormat="1" ht="15" customHeight="1">
      <c r="B171" s="305"/>
      <c r="C171" s="280" t="s">
        <v>322</v>
      </c>
      <c r="D171" s="280"/>
      <c r="E171" s="280"/>
      <c r="F171" s="303" t="s">
        <v>374</v>
      </c>
      <c r="G171" s="280"/>
      <c r="H171" s="280" t="s">
        <v>441</v>
      </c>
      <c r="I171" s="280" t="s">
        <v>376</v>
      </c>
      <c r="J171" s="280" t="s">
        <v>425</v>
      </c>
      <c r="K171" s="328"/>
    </row>
    <row r="172" s="1" customFormat="1" ht="15" customHeight="1">
      <c r="B172" s="305"/>
      <c r="C172" s="280" t="s">
        <v>379</v>
      </c>
      <c r="D172" s="280"/>
      <c r="E172" s="280"/>
      <c r="F172" s="303" t="s">
        <v>380</v>
      </c>
      <c r="G172" s="280"/>
      <c r="H172" s="280" t="s">
        <v>441</v>
      </c>
      <c r="I172" s="280" t="s">
        <v>376</v>
      </c>
      <c r="J172" s="280">
        <v>50</v>
      </c>
      <c r="K172" s="328"/>
    </row>
    <row r="173" s="1" customFormat="1" ht="15" customHeight="1">
      <c r="B173" s="305"/>
      <c r="C173" s="280" t="s">
        <v>382</v>
      </c>
      <c r="D173" s="280"/>
      <c r="E173" s="280"/>
      <c r="F173" s="303" t="s">
        <v>374</v>
      </c>
      <c r="G173" s="280"/>
      <c r="H173" s="280" t="s">
        <v>441</v>
      </c>
      <c r="I173" s="280" t="s">
        <v>384</v>
      </c>
      <c r="J173" s="280"/>
      <c r="K173" s="328"/>
    </row>
    <row r="174" s="1" customFormat="1" ht="15" customHeight="1">
      <c r="B174" s="305"/>
      <c r="C174" s="280" t="s">
        <v>393</v>
      </c>
      <c r="D174" s="280"/>
      <c r="E174" s="280"/>
      <c r="F174" s="303" t="s">
        <v>380</v>
      </c>
      <c r="G174" s="280"/>
      <c r="H174" s="280" t="s">
        <v>441</v>
      </c>
      <c r="I174" s="280" t="s">
        <v>376</v>
      </c>
      <c r="J174" s="280">
        <v>50</v>
      </c>
      <c r="K174" s="328"/>
    </row>
    <row r="175" s="1" customFormat="1" ht="15" customHeight="1">
      <c r="B175" s="305"/>
      <c r="C175" s="280" t="s">
        <v>401</v>
      </c>
      <c r="D175" s="280"/>
      <c r="E175" s="280"/>
      <c r="F175" s="303" t="s">
        <v>380</v>
      </c>
      <c r="G175" s="280"/>
      <c r="H175" s="280" t="s">
        <v>441</v>
      </c>
      <c r="I175" s="280" t="s">
        <v>376</v>
      </c>
      <c r="J175" s="280">
        <v>50</v>
      </c>
      <c r="K175" s="328"/>
    </row>
    <row r="176" s="1" customFormat="1" ht="15" customHeight="1">
      <c r="B176" s="305"/>
      <c r="C176" s="280" t="s">
        <v>399</v>
      </c>
      <c r="D176" s="280"/>
      <c r="E176" s="280"/>
      <c r="F176" s="303" t="s">
        <v>380</v>
      </c>
      <c r="G176" s="280"/>
      <c r="H176" s="280" t="s">
        <v>441</v>
      </c>
      <c r="I176" s="280" t="s">
        <v>376</v>
      </c>
      <c r="J176" s="280">
        <v>50</v>
      </c>
      <c r="K176" s="328"/>
    </row>
    <row r="177" s="1" customFormat="1" ht="15" customHeight="1">
      <c r="B177" s="305"/>
      <c r="C177" s="280" t="s">
        <v>102</v>
      </c>
      <c r="D177" s="280"/>
      <c r="E177" s="280"/>
      <c r="F177" s="303" t="s">
        <v>374</v>
      </c>
      <c r="G177" s="280"/>
      <c r="H177" s="280" t="s">
        <v>442</v>
      </c>
      <c r="I177" s="280" t="s">
        <v>443</v>
      </c>
      <c r="J177" s="280"/>
      <c r="K177" s="328"/>
    </row>
    <row r="178" s="1" customFormat="1" ht="15" customHeight="1">
      <c r="B178" s="305"/>
      <c r="C178" s="280" t="s">
        <v>60</v>
      </c>
      <c r="D178" s="280"/>
      <c r="E178" s="280"/>
      <c r="F178" s="303" t="s">
        <v>374</v>
      </c>
      <c r="G178" s="280"/>
      <c r="H178" s="280" t="s">
        <v>444</v>
      </c>
      <c r="I178" s="280" t="s">
        <v>445</v>
      </c>
      <c r="J178" s="280">
        <v>1</v>
      </c>
      <c r="K178" s="328"/>
    </row>
    <row r="179" s="1" customFormat="1" ht="15" customHeight="1">
      <c r="B179" s="305"/>
      <c r="C179" s="280" t="s">
        <v>56</v>
      </c>
      <c r="D179" s="280"/>
      <c r="E179" s="280"/>
      <c r="F179" s="303" t="s">
        <v>374</v>
      </c>
      <c r="G179" s="280"/>
      <c r="H179" s="280" t="s">
        <v>446</v>
      </c>
      <c r="I179" s="280" t="s">
        <v>376</v>
      </c>
      <c r="J179" s="280">
        <v>20</v>
      </c>
      <c r="K179" s="328"/>
    </row>
    <row r="180" s="1" customFormat="1" ht="15" customHeight="1">
      <c r="B180" s="305"/>
      <c r="C180" s="280" t="s">
        <v>57</v>
      </c>
      <c r="D180" s="280"/>
      <c r="E180" s="280"/>
      <c r="F180" s="303" t="s">
        <v>374</v>
      </c>
      <c r="G180" s="280"/>
      <c r="H180" s="280" t="s">
        <v>447</v>
      </c>
      <c r="I180" s="280" t="s">
        <v>376</v>
      </c>
      <c r="J180" s="280">
        <v>255</v>
      </c>
      <c r="K180" s="328"/>
    </row>
    <row r="181" s="1" customFormat="1" ht="15" customHeight="1">
      <c r="B181" s="305"/>
      <c r="C181" s="280" t="s">
        <v>103</v>
      </c>
      <c r="D181" s="280"/>
      <c r="E181" s="280"/>
      <c r="F181" s="303" t="s">
        <v>374</v>
      </c>
      <c r="G181" s="280"/>
      <c r="H181" s="280" t="s">
        <v>338</v>
      </c>
      <c r="I181" s="280" t="s">
        <v>376</v>
      </c>
      <c r="J181" s="280">
        <v>10</v>
      </c>
      <c r="K181" s="328"/>
    </row>
    <row r="182" s="1" customFormat="1" ht="15" customHeight="1">
      <c r="B182" s="305"/>
      <c r="C182" s="280" t="s">
        <v>104</v>
      </c>
      <c r="D182" s="280"/>
      <c r="E182" s="280"/>
      <c r="F182" s="303" t="s">
        <v>374</v>
      </c>
      <c r="G182" s="280"/>
      <c r="H182" s="280" t="s">
        <v>448</v>
      </c>
      <c r="I182" s="280" t="s">
        <v>409</v>
      </c>
      <c r="J182" s="280"/>
      <c r="K182" s="328"/>
    </row>
    <row r="183" s="1" customFormat="1" ht="15" customHeight="1">
      <c r="B183" s="305"/>
      <c r="C183" s="280" t="s">
        <v>449</v>
      </c>
      <c r="D183" s="280"/>
      <c r="E183" s="280"/>
      <c r="F183" s="303" t="s">
        <v>374</v>
      </c>
      <c r="G183" s="280"/>
      <c r="H183" s="280" t="s">
        <v>450</v>
      </c>
      <c r="I183" s="280" t="s">
        <v>409</v>
      </c>
      <c r="J183" s="280"/>
      <c r="K183" s="328"/>
    </row>
    <row r="184" s="1" customFormat="1" ht="15" customHeight="1">
      <c r="B184" s="305"/>
      <c r="C184" s="280" t="s">
        <v>438</v>
      </c>
      <c r="D184" s="280"/>
      <c r="E184" s="280"/>
      <c r="F184" s="303" t="s">
        <v>374</v>
      </c>
      <c r="G184" s="280"/>
      <c r="H184" s="280" t="s">
        <v>451</v>
      </c>
      <c r="I184" s="280" t="s">
        <v>409</v>
      </c>
      <c r="J184" s="280"/>
      <c r="K184" s="328"/>
    </row>
    <row r="185" s="1" customFormat="1" ht="15" customHeight="1">
      <c r="B185" s="305"/>
      <c r="C185" s="280" t="s">
        <v>106</v>
      </c>
      <c r="D185" s="280"/>
      <c r="E185" s="280"/>
      <c r="F185" s="303" t="s">
        <v>380</v>
      </c>
      <c r="G185" s="280"/>
      <c r="H185" s="280" t="s">
        <v>452</v>
      </c>
      <c r="I185" s="280" t="s">
        <v>376</v>
      </c>
      <c r="J185" s="280">
        <v>50</v>
      </c>
      <c r="K185" s="328"/>
    </row>
    <row r="186" s="1" customFormat="1" ht="15" customHeight="1">
      <c r="B186" s="305"/>
      <c r="C186" s="280" t="s">
        <v>453</v>
      </c>
      <c r="D186" s="280"/>
      <c r="E186" s="280"/>
      <c r="F186" s="303" t="s">
        <v>380</v>
      </c>
      <c r="G186" s="280"/>
      <c r="H186" s="280" t="s">
        <v>454</v>
      </c>
      <c r="I186" s="280" t="s">
        <v>455</v>
      </c>
      <c r="J186" s="280"/>
      <c r="K186" s="328"/>
    </row>
    <row r="187" s="1" customFormat="1" ht="15" customHeight="1">
      <c r="B187" s="305"/>
      <c r="C187" s="280" t="s">
        <v>456</v>
      </c>
      <c r="D187" s="280"/>
      <c r="E187" s="280"/>
      <c r="F187" s="303" t="s">
        <v>380</v>
      </c>
      <c r="G187" s="280"/>
      <c r="H187" s="280" t="s">
        <v>457</v>
      </c>
      <c r="I187" s="280" t="s">
        <v>455</v>
      </c>
      <c r="J187" s="280"/>
      <c r="K187" s="328"/>
    </row>
    <row r="188" s="1" customFormat="1" ht="15" customHeight="1">
      <c r="B188" s="305"/>
      <c r="C188" s="280" t="s">
        <v>458</v>
      </c>
      <c r="D188" s="280"/>
      <c r="E188" s="280"/>
      <c r="F188" s="303" t="s">
        <v>380</v>
      </c>
      <c r="G188" s="280"/>
      <c r="H188" s="280" t="s">
        <v>459</v>
      </c>
      <c r="I188" s="280" t="s">
        <v>455</v>
      </c>
      <c r="J188" s="280"/>
      <c r="K188" s="328"/>
    </row>
    <row r="189" s="1" customFormat="1" ht="15" customHeight="1">
      <c r="B189" s="305"/>
      <c r="C189" s="341" t="s">
        <v>460</v>
      </c>
      <c r="D189" s="280"/>
      <c r="E189" s="280"/>
      <c r="F189" s="303" t="s">
        <v>380</v>
      </c>
      <c r="G189" s="280"/>
      <c r="H189" s="280" t="s">
        <v>461</v>
      </c>
      <c r="I189" s="280" t="s">
        <v>462</v>
      </c>
      <c r="J189" s="342" t="s">
        <v>463</v>
      </c>
      <c r="K189" s="328"/>
    </row>
    <row r="190" s="1" customFormat="1" ht="15" customHeight="1">
      <c r="B190" s="305"/>
      <c r="C190" s="341" t="s">
        <v>45</v>
      </c>
      <c r="D190" s="280"/>
      <c r="E190" s="280"/>
      <c r="F190" s="303" t="s">
        <v>374</v>
      </c>
      <c r="G190" s="280"/>
      <c r="H190" s="277" t="s">
        <v>464</v>
      </c>
      <c r="I190" s="280" t="s">
        <v>465</v>
      </c>
      <c r="J190" s="280"/>
      <c r="K190" s="328"/>
    </row>
    <row r="191" s="1" customFormat="1" ht="15" customHeight="1">
      <c r="B191" s="305"/>
      <c r="C191" s="341" t="s">
        <v>466</v>
      </c>
      <c r="D191" s="280"/>
      <c r="E191" s="280"/>
      <c r="F191" s="303" t="s">
        <v>374</v>
      </c>
      <c r="G191" s="280"/>
      <c r="H191" s="280" t="s">
        <v>467</v>
      </c>
      <c r="I191" s="280" t="s">
        <v>409</v>
      </c>
      <c r="J191" s="280"/>
      <c r="K191" s="328"/>
    </row>
    <row r="192" s="1" customFormat="1" ht="15" customHeight="1">
      <c r="B192" s="305"/>
      <c r="C192" s="341" t="s">
        <v>468</v>
      </c>
      <c r="D192" s="280"/>
      <c r="E192" s="280"/>
      <c r="F192" s="303" t="s">
        <v>374</v>
      </c>
      <c r="G192" s="280"/>
      <c r="H192" s="280" t="s">
        <v>469</v>
      </c>
      <c r="I192" s="280" t="s">
        <v>409</v>
      </c>
      <c r="J192" s="280"/>
      <c r="K192" s="328"/>
    </row>
    <row r="193" s="1" customFormat="1" ht="15" customHeight="1">
      <c r="B193" s="305"/>
      <c r="C193" s="341" t="s">
        <v>470</v>
      </c>
      <c r="D193" s="280"/>
      <c r="E193" s="280"/>
      <c r="F193" s="303" t="s">
        <v>380</v>
      </c>
      <c r="G193" s="280"/>
      <c r="H193" s="280" t="s">
        <v>471</v>
      </c>
      <c r="I193" s="280" t="s">
        <v>409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472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473</v>
      </c>
      <c r="D200" s="344"/>
      <c r="E200" s="344"/>
      <c r="F200" s="344" t="s">
        <v>474</v>
      </c>
      <c r="G200" s="345"/>
      <c r="H200" s="344" t="s">
        <v>475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465</v>
      </c>
      <c r="D202" s="280"/>
      <c r="E202" s="280"/>
      <c r="F202" s="303" t="s">
        <v>46</v>
      </c>
      <c r="G202" s="280"/>
      <c r="H202" s="280" t="s">
        <v>476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47</v>
      </c>
      <c r="G203" s="280"/>
      <c r="H203" s="280" t="s">
        <v>477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50</v>
      </c>
      <c r="G204" s="280"/>
      <c r="H204" s="280" t="s">
        <v>478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48</v>
      </c>
      <c r="G205" s="280"/>
      <c r="H205" s="280" t="s">
        <v>479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49</v>
      </c>
      <c r="G206" s="280"/>
      <c r="H206" s="280" t="s">
        <v>480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421</v>
      </c>
      <c r="D208" s="280"/>
      <c r="E208" s="280"/>
      <c r="F208" s="303" t="s">
        <v>82</v>
      </c>
      <c r="G208" s="280"/>
      <c r="H208" s="280" t="s">
        <v>481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316</v>
      </c>
      <c r="G209" s="280"/>
      <c r="H209" s="280" t="s">
        <v>317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314</v>
      </c>
      <c r="G210" s="280"/>
      <c r="H210" s="280" t="s">
        <v>482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318</v>
      </c>
      <c r="G211" s="341"/>
      <c r="H211" s="332" t="s">
        <v>319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320</v>
      </c>
      <c r="G212" s="341"/>
      <c r="H212" s="332" t="s">
        <v>483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445</v>
      </c>
      <c r="D214" s="280"/>
      <c r="E214" s="280"/>
      <c r="F214" s="303">
        <v>1</v>
      </c>
      <c r="G214" s="341"/>
      <c r="H214" s="332" t="s">
        <v>484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485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486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487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Hlavackova</dc:creator>
  <cp:lastModifiedBy>Hlavackova</cp:lastModifiedBy>
  <dcterms:created xsi:type="dcterms:W3CDTF">2021-04-01T09:54:55Z</dcterms:created>
  <dcterms:modified xsi:type="dcterms:W3CDTF">2021-04-01T09:54:58Z</dcterms:modified>
</cp:coreProperties>
</file>